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W:\Bereiche\IR\IR_\1_Investor Relations\Operational\Financial reports\2021\Q2\_IR Package\"/>
    </mc:Choice>
  </mc:AlternateContent>
  <bookViews>
    <workbookView xWindow="0" yWindow="0" windowWidth="23040" windowHeight="9210" tabRatio="894" activeTab="7"/>
  </bookViews>
  <sheets>
    <sheet name="Cover" sheetId="7" r:id="rId1"/>
    <sheet name="Disclaimer" sheetId="10" r:id="rId2"/>
    <sheet name="Definitions" sheetId="6" r:id="rId3"/>
    <sheet name="Income Statement" sheetId="1" r:id="rId4"/>
    <sheet name="Balance Sheet" sheetId="2" r:id="rId5"/>
    <sheet name="Cash Flow Statement" sheetId="12" r:id="rId6"/>
    <sheet name="Capital Expenditures" sheetId="4" r:id="rId7"/>
    <sheet name="Operating Data" sheetId="5" r:id="rId8"/>
  </sheets>
  <definedNames>
    <definedName name="_xlnm.Print_Area" localSheetId="4">'Balance Sheet'!$A$2:$AI$79</definedName>
    <definedName name="_xlnm.Print_Area" localSheetId="6">'Capital Expenditures'!$A$2:$AC$15</definedName>
    <definedName name="_xlnm.Print_Area" localSheetId="5">'Cash Flow Statement'!$A$2:$EP$44</definedName>
    <definedName name="_xlnm.Print_Area" localSheetId="0">Cover!$B$3:$M$26</definedName>
    <definedName name="_xlnm.Print_Area" localSheetId="2">Definitions!$A$2:$D$49</definedName>
    <definedName name="_xlnm.Print_Area" localSheetId="1">Disclaimer!$B$2:$E$9</definedName>
    <definedName name="_xlnm.Print_Area" localSheetId="3">'Income Statement'!$A$2:$GU$56</definedName>
    <definedName name="_xlnm.Print_Area" localSheetId="7">'Operating Data'!$A$2:$AW$39</definedName>
    <definedName name="_xlnm.Print_Titles" localSheetId="3">'Income Statement'!$A:$B</definedName>
    <definedName name="lar_header_1">#REF!</definedName>
    <definedName name="lar_header_2">#REF!</definedName>
    <definedName name="lar_total_10">#REF!</definedName>
    <definedName name="lar_total_14">#REF!</definedName>
    <definedName name="lar_total_15">#REF!</definedName>
    <definedName name="lar_total_2">#REF!</definedName>
    <definedName name="lar_total_22">#REF!</definedName>
    <definedName name="lar_total_3">#REF!</definedName>
    <definedName name="name_1">#REF!</definedName>
    <definedName name="name_1_en">#REF!</definedName>
    <definedName name="outarea_aktiva">#REF!</definedName>
    <definedName name="outarea_aktiva_en">#REF!</definedName>
    <definedName name="outarea_CF1">#REF!</definedName>
    <definedName name="outarea_CF1_en">#REF!</definedName>
    <definedName name="outarea_CF2">#REF!</definedName>
    <definedName name="outarea_CF2_en">#REF!</definedName>
    <definedName name="outarea_passiva">#REF!</definedName>
    <definedName name="outarea_passiva_en">#REF!</definedName>
    <definedName name="prog_1_PCY01">#REF!</definedName>
    <definedName name="prog_1_PPY01">#REF!</definedName>
    <definedName name="sn_duedate">#REF!</definedName>
    <definedName name="sn_prevyear">#REF!</definedName>
    <definedName name="sn_year">#REF!</definedName>
    <definedName name="value_1_PCY01">#REF!</definedName>
    <definedName name="value_1_PCY01_en">#REF!</definedName>
    <definedName name="value_1_PPY01">#REF!</definedName>
    <definedName name="value_1_PPY01_e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T36" i="1" l="1"/>
  <c r="GT35" i="1"/>
  <c r="GT31" i="1"/>
  <c r="GT32" i="1"/>
  <c r="GT26" i="1"/>
  <c r="GT25" i="1"/>
  <c r="GT24" i="1"/>
  <c r="GT28" i="1"/>
  <c r="GT21" i="1"/>
  <c r="GT19" i="1"/>
  <c r="GT18" i="1"/>
  <c r="GT16" i="1"/>
  <c r="GT15" i="1"/>
  <c r="GT14" i="1"/>
  <c r="GT13" i="1"/>
  <c r="GT12" i="1"/>
  <c r="GT11" i="1"/>
  <c r="GT10" i="1"/>
  <c r="GT9" i="1"/>
  <c r="GS53" i="1"/>
  <c r="GS52" i="1"/>
  <c r="GS49" i="1"/>
  <c r="GS50" i="1" s="1"/>
  <c r="GS48" i="1"/>
  <c r="GS45" i="1"/>
  <c r="GS46" i="1" s="1"/>
  <c r="GS43" i="1"/>
  <c r="GS42" i="1"/>
  <c r="GS41" i="1"/>
  <c r="GS40" i="1"/>
  <c r="GS36" i="1"/>
  <c r="GS37" i="1" s="1"/>
  <c r="GS35" i="1"/>
  <c r="GS32" i="1"/>
  <c r="GS33" i="1" s="1"/>
  <c r="GS31" i="1"/>
  <c r="GS28" i="1"/>
  <c r="GS29" i="1" s="1"/>
  <c r="GS26" i="1"/>
  <c r="GS25" i="1"/>
  <c r="GS24" i="1"/>
  <c r="GS21" i="1"/>
  <c r="GS22" i="1" s="1"/>
  <c r="GS19" i="1"/>
  <c r="GS18" i="1"/>
  <c r="GS16" i="1"/>
  <c r="GS15" i="1"/>
  <c r="GS14" i="1"/>
  <c r="GS13" i="1"/>
  <c r="GS12" i="1"/>
  <c r="GS11" i="1"/>
  <c r="GS10" i="1"/>
  <c r="GS9" i="1"/>
  <c r="GR50" i="1"/>
  <c r="GR46" i="1"/>
  <c r="GR37" i="1"/>
  <c r="GR33" i="1"/>
  <c r="GR29" i="1"/>
  <c r="GR22" i="1"/>
  <c r="GR53" i="1"/>
  <c r="GR52" i="1"/>
  <c r="GR49" i="1"/>
  <c r="GR48" i="1"/>
  <c r="GR45" i="1"/>
  <c r="GR43" i="1"/>
  <c r="GR42" i="1"/>
  <c r="GR41" i="1"/>
  <c r="GR40" i="1"/>
  <c r="GR36" i="1"/>
  <c r="GR35" i="1"/>
  <c r="GR32" i="1"/>
  <c r="GR31" i="1"/>
  <c r="GR28" i="1"/>
  <c r="GR26" i="1"/>
  <c r="GR25" i="1"/>
  <c r="GR24" i="1"/>
  <c r="GR21" i="1"/>
  <c r="GR19" i="1"/>
  <c r="GR18" i="1"/>
  <c r="GR16" i="1"/>
  <c r="GR15" i="1"/>
  <c r="GR14" i="1"/>
  <c r="GR13" i="1"/>
  <c r="GR12" i="1"/>
  <c r="GR11" i="1"/>
  <c r="GR10" i="1"/>
  <c r="GR9" i="1"/>
  <c r="AH67" i="2" l="1"/>
  <c r="AH68" i="2"/>
  <c r="AH69" i="2"/>
  <c r="AH38" i="2" l="1"/>
  <c r="AH49" i="2"/>
  <c r="AH63" i="2" s="1"/>
  <c r="AH30" i="2"/>
  <c r="AH32" i="2" s="1"/>
  <c r="AH70" i="2"/>
  <c r="AV26" i="5" l="1"/>
  <c r="AA14" i="4" l="1"/>
  <c r="AA13" i="4"/>
  <c r="AA12" i="4"/>
  <c r="AA11" i="4"/>
  <c r="AA10" i="4"/>
  <c r="AB14" i="4"/>
  <c r="AA9" i="4"/>
  <c r="EN40" i="12"/>
  <c r="EN39" i="12"/>
  <c r="EN37" i="12"/>
  <c r="EN35" i="12"/>
  <c r="EN34" i="12"/>
  <c r="EN33" i="12"/>
  <c r="EN32" i="12"/>
  <c r="EN31" i="12"/>
  <c r="EN30" i="12"/>
  <c r="EN29" i="12"/>
  <c r="EN28" i="12"/>
  <c r="EN25" i="12"/>
  <c r="EN23" i="12"/>
  <c r="EN22" i="12"/>
  <c r="EN21" i="12"/>
  <c r="EN20" i="12"/>
  <c r="EN19" i="12"/>
  <c r="EN16" i="12"/>
  <c r="EN14" i="12"/>
  <c r="EN13" i="12"/>
  <c r="EN12" i="12"/>
  <c r="EN11" i="12"/>
  <c r="EN10" i="12"/>
  <c r="EN9" i="12"/>
  <c r="GN53" i="1" l="1"/>
  <c r="GN52" i="1"/>
  <c r="GN49" i="1"/>
  <c r="GN50" i="1" s="1"/>
  <c r="GN48" i="1"/>
  <c r="GN46" i="1"/>
  <c r="GN45" i="1"/>
  <c r="GN43" i="1"/>
  <c r="GN42" i="1"/>
  <c r="GN41" i="1"/>
  <c r="GN40" i="1"/>
  <c r="GN37" i="1"/>
  <c r="GN36" i="1"/>
  <c r="GN35" i="1"/>
  <c r="GN33" i="1"/>
  <c r="GN32" i="1"/>
  <c r="GN31" i="1"/>
  <c r="GN29" i="1"/>
  <c r="GN28" i="1"/>
  <c r="GN26" i="1"/>
  <c r="GN25" i="1"/>
  <c r="GN24" i="1"/>
  <c r="GN21" i="1"/>
  <c r="GN22" i="1" s="1"/>
  <c r="GN19" i="1"/>
  <c r="GN18" i="1"/>
  <c r="GN16" i="1"/>
  <c r="GN15" i="1"/>
  <c r="GN14" i="1"/>
  <c r="GN13" i="1"/>
  <c r="GN12" i="1"/>
  <c r="GN11" i="1"/>
  <c r="GN10" i="1"/>
  <c r="GN9" i="1"/>
  <c r="EK40" i="12" l="1"/>
  <c r="EK39" i="12"/>
  <c r="EK37" i="12"/>
  <c r="EK35" i="12"/>
  <c r="EK34" i="12"/>
  <c r="EK33" i="12"/>
  <c r="EK32" i="12"/>
  <c r="EK31" i="12"/>
  <c r="EK30" i="12"/>
  <c r="EK29" i="12"/>
  <c r="EK28" i="12"/>
  <c r="EK25" i="12"/>
  <c r="EK23" i="12"/>
  <c r="EK22" i="12"/>
  <c r="EK21" i="12"/>
  <c r="EK20" i="12"/>
  <c r="EK19" i="12"/>
  <c r="EK16" i="12"/>
  <c r="EK10" i="12"/>
  <c r="EK11" i="12"/>
  <c r="EK12" i="12"/>
  <c r="EK13" i="12"/>
  <c r="EK14" i="12"/>
  <c r="EK9" i="12"/>
  <c r="Y14" i="4"/>
  <c r="X9" i="4" l="1"/>
  <c r="X10" i="4"/>
  <c r="X11" i="4"/>
  <c r="X12" i="4"/>
  <c r="X13" i="4"/>
  <c r="X14" i="4"/>
  <c r="GJ53" i="1"/>
  <c r="GJ52" i="1"/>
  <c r="GJ49" i="1"/>
  <c r="GJ50" i="1" s="1"/>
  <c r="GJ48" i="1"/>
  <c r="GJ46" i="1"/>
  <c r="GJ45" i="1"/>
  <c r="GJ43" i="1"/>
  <c r="GJ42" i="1"/>
  <c r="GJ41" i="1"/>
  <c r="GJ40" i="1"/>
  <c r="GJ37" i="1"/>
  <c r="GJ36" i="1"/>
  <c r="GJ35" i="1"/>
  <c r="GJ33" i="1"/>
  <c r="GJ32" i="1"/>
  <c r="GJ31" i="1"/>
  <c r="GJ29" i="1"/>
  <c r="GJ28" i="1"/>
  <c r="GJ26" i="1"/>
  <c r="GJ25" i="1"/>
  <c r="GJ24" i="1"/>
  <c r="GJ21" i="1"/>
  <c r="GJ22" i="1" s="1"/>
  <c r="GJ19" i="1"/>
  <c r="GJ18" i="1"/>
  <c r="GJ16" i="1"/>
  <c r="GJ15" i="1"/>
  <c r="GJ14" i="1"/>
  <c r="GJ13" i="1"/>
  <c r="GJ12" i="1"/>
  <c r="GJ11" i="1"/>
  <c r="GJ10" i="1"/>
  <c r="GJ9" i="1"/>
  <c r="AU26" i="5" l="1"/>
  <c r="AO26" i="5" l="1"/>
  <c r="AN26" i="5"/>
  <c r="AM26" i="5"/>
  <c r="AL26" i="5"/>
  <c r="AK26"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D26" i="5"/>
  <c r="C26" i="5"/>
  <c r="AF20" i="5" l="1"/>
  <c r="AI20" i="5"/>
  <c r="AO20" i="5" l="1"/>
  <c r="AT20" i="5" l="1"/>
  <c r="S13" i="4" l="1"/>
  <c r="S12" i="4"/>
  <c r="S11" i="4"/>
  <c r="S10" i="4"/>
  <c r="S9" i="4"/>
  <c r="V14" i="4"/>
  <c r="EH9" i="12" l="1"/>
  <c r="EE9" i="12" s="1"/>
  <c r="EH10" i="12"/>
  <c r="EE10" i="12" s="1"/>
  <c r="EH11" i="12"/>
  <c r="EE11" i="12" s="1"/>
  <c r="EH12" i="12"/>
  <c r="EE12" i="12" s="1"/>
  <c r="EH13" i="12"/>
  <c r="EE13" i="12" s="1"/>
  <c r="EH14" i="12"/>
  <c r="EE14" i="12" s="1"/>
  <c r="EH16" i="12"/>
  <c r="EH19" i="12"/>
  <c r="EH20" i="12"/>
  <c r="EH21" i="12"/>
  <c r="EH22" i="12"/>
  <c r="EH23" i="12"/>
  <c r="EH25" i="12"/>
  <c r="EH28" i="12"/>
  <c r="EH29" i="12"/>
  <c r="EH30" i="12"/>
  <c r="EH31" i="12"/>
  <c r="EH32" i="12"/>
  <c r="EH33" i="12"/>
  <c r="EH34" i="12"/>
  <c r="EH35" i="12"/>
  <c r="EH37" i="12"/>
  <c r="EH39" i="12"/>
  <c r="EH40" i="12"/>
  <c r="EF13" i="12"/>
  <c r="EE35" i="12" l="1"/>
  <c r="EE20" i="12"/>
  <c r="EE25" i="12" s="1"/>
  <c r="EE40" i="12"/>
  <c r="EE34" i="12"/>
  <c r="EE30" i="12"/>
  <c r="EE23" i="12"/>
  <c r="EE19" i="12"/>
  <c r="EE31" i="12"/>
  <c r="EE33" i="12"/>
  <c r="EE29" i="12"/>
  <c r="EE37" i="12" s="1"/>
  <c r="EE22" i="12"/>
  <c r="EE32" i="12"/>
  <c r="EE28" i="12"/>
  <c r="EE21" i="12"/>
  <c r="EE16" i="12"/>
  <c r="EF40" i="12"/>
  <c r="EF35" i="12"/>
  <c r="EF34" i="12"/>
  <c r="EF33" i="12"/>
  <c r="EF32" i="12"/>
  <c r="EF31" i="12"/>
  <c r="EF30" i="12"/>
  <c r="EF29" i="12"/>
  <c r="EF28" i="12"/>
  <c r="EF23" i="12"/>
  <c r="EF22" i="12"/>
  <c r="EF21" i="12"/>
  <c r="EF20" i="12"/>
  <c r="EF19" i="12"/>
  <c r="EF14" i="12"/>
  <c r="EF12" i="12"/>
  <c r="EF11" i="12"/>
  <c r="EF10" i="12"/>
  <c r="EF9" i="12"/>
  <c r="EF16" i="12" l="1"/>
  <c r="EE39" i="12"/>
  <c r="EF25" i="12"/>
  <c r="EF37" i="12"/>
  <c r="EF39" i="12" l="1"/>
  <c r="GB53" i="1" l="1"/>
  <c r="GB49" i="1" l="1"/>
  <c r="GB45" i="1"/>
  <c r="GB36" i="1"/>
  <c r="GB52" i="1"/>
  <c r="GB48" i="1"/>
  <c r="GB43" i="1"/>
  <c r="GB42" i="1"/>
  <c r="GB41" i="1"/>
  <c r="GB40" i="1"/>
  <c r="GB25" i="1"/>
  <c r="GB13" i="1"/>
  <c r="GB16" i="1"/>
  <c r="GB46" i="1" l="1"/>
  <c r="GB37" i="1"/>
  <c r="GB50" i="1"/>
  <c r="GB35" i="1" l="1"/>
  <c r="GB31" i="1"/>
  <c r="GB32" i="1"/>
  <c r="GB33" i="1" s="1"/>
  <c r="GB28" i="1"/>
  <c r="GB29" i="1" s="1"/>
  <c r="GB21" i="1"/>
  <c r="GB22" i="1" s="1"/>
  <c r="GB26" i="1"/>
  <c r="GB24" i="1"/>
  <c r="GB19" i="1"/>
  <c r="GB18" i="1"/>
  <c r="GB15" i="1"/>
  <c r="GB14" i="1"/>
  <c r="GB10" i="1"/>
  <c r="GB11" i="1"/>
  <c r="GB9" i="1"/>
  <c r="GD9" i="1" l="1"/>
  <c r="GC13" i="1"/>
  <c r="GD35" i="1"/>
  <c r="GD31" i="1"/>
  <c r="GD26" i="1"/>
  <c r="GD25" i="1"/>
  <c r="GD24" i="1"/>
  <c r="GD19" i="1"/>
  <c r="GD18" i="1"/>
  <c r="GD15" i="1"/>
  <c r="GD14" i="1"/>
  <c r="GD11" i="1"/>
  <c r="GD10" i="1"/>
  <c r="GC16" i="1" l="1"/>
  <c r="GD13" i="1"/>
  <c r="GC21" i="1" l="1"/>
  <c r="GC28" i="1" s="1"/>
  <c r="GD16" i="1"/>
  <c r="GC22" i="1" l="1"/>
  <c r="GC32" i="1"/>
  <c r="GC36" i="1" s="1"/>
  <c r="GD36" i="1" s="1"/>
  <c r="GD21" i="1"/>
  <c r="GC29" i="1" l="1"/>
  <c r="GD28" i="1"/>
  <c r="GC33" i="1" l="1"/>
  <c r="GD32" i="1"/>
  <c r="AT23" i="5"/>
  <c r="AT22" i="5"/>
  <c r="AT21" i="5"/>
  <c r="AT19" i="5"/>
  <c r="AT18" i="5"/>
  <c r="AT17" i="5"/>
  <c r="AT14" i="5"/>
  <c r="GC37" i="1" l="1"/>
  <c r="AT8" i="5"/>
  <c r="AT11" i="5"/>
  <c r="AT9" i="5" l="1"/>
  <c r="AT10" i="5"/>
  <c r="AS26" i="5" l="1"/>
  <c r="AT12" i="5" l="1"/>
  <c r="AT26" i="5" l="1"/>
  <c r="AQ26" i="5" l="1"/>
  <c r="AR26" i="5" l="1"/>
  <c r="GF35" i="1" l="1"/>
  <c r="GF31" i="1"/>
  <c r="GF26" i="1"/>
  <c r="GF25" i="1"/>
  <c r="GF24" i="1"/>
  <c r="GF19" i="1"/>
  <c r="GF18" i="1"/>
  <c r="GF15" i="1"/>
  <c r="GF14" i="1"/>
  <c r="GF11" i="1"/>
  <c r="GF10" i="1"/>
  <c r="GF9" i="1"/>
  <c r="GF13" i="1" l="1"/>
  <c r="GF16" i="1" l="1"/>
  <c r="GF21" i="1" l="1"/>
  <c r="GF22" i="1" s="1"/>
  <c r="GF28" i="1" l="1"/>
  <c r="GF29" i="1" s="1"/>
  <c r="GF32" i="1" l="1"/>
  <c r="GF33" i="1" s="1"/>
  <c r="GF36" i="1" l="1"/>
  <c r="GF37" i="1" s="1"/>
  <c r="GF45" i="1" l="1"/>
  <c r="GF46" i="1" s="1"/>
  <c r="GF49" i="1" l="1"/>
  <c r="GF50" i="1" s="1"/>
  <c r="GB12" i="1" l="1"/>
  <c r="GD12" i="1" l="1"/>
  <c r="GF12" i="1"/>
  <c r="AP26" i="5" l="1"/>
  <c r="GG53" i="1" l="1"/>
  <c r="GG48" i="1"/>
  <c r="GG10" i="1" l="1"/>
  <c r="GH10" i="1" s="1"/>
  <c r="GG19" i="1"/>
  <c r="GH19" i="1" s="1"/>
  <c r="GG24" i="1"/>
  <c r="GH24" i="1" s="1"/>
  <c r="GG35" i="1"/>
  <c r="GH35" i="1" s="1"/>
  <c r="GG14" i="1"/>
  <c r="GH14" i="1" s="1"/>
  <c r="GG25" i="1"/>
  <c r="GH25" i="1" s="1"/>
  <c r="GG18" i="1"/>
  <c r="GH18" i="1" s="1"/>
  <c r="GG26" i="1"/>
  <c r="GH26" i="1" s="1"/>
  <c r="GG31" i="1"/>
  <c r="GH31" i="1" s="1"/>
  <c r="GG42" i="1" l="1"/>
  <c r="GG41" i="1"/>
  <c r="GG43" i="1"/>
  <c r="GG15" i="1"/>
  <c r="GH15" i="1" s="1"/>
  <c r="GG11" i="1"/>
  <c r="GH11" i="1" s="1"/>
  <c r="GG40" i="1" l="1"/>
  <c r="GC45" i="1" l="1"/>
  <c r="GC49" i="1" l="1"/>
  <c r="GC46" i="1"/>
  <c r="GC50" i="1" l="1"/>
  <c r="GC52" i="1"/>
  <c r="GF40" i="1" l="1"/>
  <c r="GF41" i="1" l="1"/>
  <c r="GF43" i="1"/>
  <c r="GF42" i="1"/>
  <c r="GF48" i="1" l="1"/>
  <c r="GF53" i="1"/>
  <c r="GF52" i="1" l="1"/>
  <c r="GG9" i="1" l="1"/>
  <c r="GH9" i="1" l="1"/>
  <c r="GG12" i="1" l="1"/>
  <c r="GG13" i="1" s="1"/>
  <c r="GH12" i="1" l="1"/>
  <c r="GG16" i="1"/>
  <c r="GH13" i="1"/>
  <c r="GG21" i="1" l="1"/>
  <c r="GH16" i="1"/>
  <c r="GH21" i="1" l="1"/>
  <c r="GG28" i="1"/>
  <c r="GG22" i="1"/>
  <c r="GG32" i="1" l="1"/>
  <c r="GG29" i="1"/>
  <c r="GH28" i="1"/>
  <c r="GG36" i="1" l="1"/>
  <c r="GH36" i="1" s="1"/>
  <c r="GH32" i="1"/>
  <c r="GG33" i="1"/>
  <c r="GG45" i="1" l="1"/>
  <c r="GG37" i="1"/>
  <c r="GG49" i="1" l="1"/>
  <c r="GG50" i="1" s="1"/>
  <c r="GG46" i="1"/>
  <c r="GG52" i="1" l="1"/>
  <c r="GP14" i="1" l="1"/>
  <c r="GP35" i="1"/>
  <c r="GP25" i="1"/>
  <c r="GP11" i="1"/>
  <c r="GL25" i="1"/>
  <c r="GL35" i="1"/>
  <c r="GL11" i="1"/>
  <c r="GL14" i="1" l="1"/>
  <c r="GP18" i="1"/>
  <c r="GP12" i="1"/>
  <c r="GP15" i="1"/>
  <c r="GP24" i="1"/>
  <c r="GP10" i="1"/>
  <c r="GL12" i="1"/>
  <c r="GL15" i="1"/>
  <c r="GL10" i="1"/>
  <c r="GL18" i="1"/>
  <c r="GL24" i="1"/>
  <c r="GP26" i="1" l="1"/>
  <c r="GL26" i="1"/>
  <c r="GP31" i="1" l="1"/>
  <c r="GP19" i="1"/>
  <c r="GL31" i="1"/>
  <c r="GL19" i="1"/>
  <c r="GL9" i="1" l="1"/>
  <c r="GK13" i="1"/>
  <c r="GP9" i="1"/>
  <c r="GO13" i="1"/>
  <c r="GO16" i="1" l="1"/>
  <c r="GP13" i="1"/>
  <c r="GK16" i="1"/>
  <c r="GL13" i="1"/>
  <c r="GK21" i="1" l="1"/>
  <c r="GL16" i="1"/>
  <c r="GP16" i="1"/>
  <c r="GO21" i="1"/>
  <c r="GO28" i="1" l="1"/>
  <c r="GP21" i="1"/>
  <c r="GO22" i="1"/>
  <c r="GK28" i="1"/>
  <c r="GK22" i="1"/>
  <c r="GL21" i="1"/>
  <c r="GL28" i="1" l="1"/>
  <c r="GK32" i="1"/>
  <c r="GK29" i="1"/>
  <c r="GO32" i="1"/>
  <c r="GO29" i="1"/>
  <c r="GP28" i="1"/>
  <c r="GO36" i="1" l="1"/>
  <c r="GO33" i="1"/>
  <c r="GP32" i="1"/>
  <c r="GL32" i="1"/>
  <c r="GK36" i="1"/>
  <c r="GK33" i="1"/>
  <c r="GL36" i="1" l="1"/>
  <c r="GK37" i="1"/>
  <c r="GK45" i="1"/>
  <c r="GO37" i="1"/>
  <c r="GO45" i="1"/>
  <c r="GP36" i="1"/>
  <c r="GO49" i="1" l="1"/>
  <c r="GO46" i="1"/>
  <c r="GK49" i="1"/>
  <c r="GK46" i="1"/>
  <c r="GO52" i="1" l="1"/>
  <c r="GO50" i="1"/>
  <c r="GK50" i="1"/>
  <c r="GK52" i="1"/>
</calcChain>
</file>

<file path=xl/sharedStrings.xml><?xml version="1.0" encoding="utf-8"?>
<sst xmlns="http://schemas.openxmlformats.org/spreadsheetml/2006/main" count="558" uniqueCount="265">
  <si>
    <t>S</t>
  </si>
  <si>
    <t>Disclaimer</t>
  </si>
  <si>
    <t>Definitions</t>
  </si>
  <si>
    <t>Income Statement</t>
  </si>
  <si>
    <t>Revenues</t>
  </si>
  <si>
    <t>Subscription fees, the one-time installation and connection charges for basic analog cable television as well as ancillary digital services. It also comprises fees for accessing high-speed Internet and telephony charges. They also comprise fees for accessing high-speed Internet and telephony charges. Other proceeds comprise other transmission fees and feed-in charges for Sky as well as for various shopping channels payable to us in exchange for feeding in their programs.</t>
  </si>
  <si>
    <t>Own Work Capitalized</t>
  </si>
  <si>
    <t>Expenses for work performed by our own employees in connection with expanding our own cable network</t>
  </si>
  <si>
    <t>Other Income</t>
  </si>
  <si>
    <t>Income from derecognized liabilities and/or reversed provisions. It also comprises income from dunning fees, subsidies, asset proposals, services and miscellaneous other income</t>
  </si>
  <si>
    <t>Basic CaTV signal fee</t>
  </si>
  <si>
    <t>Mainly signal delivery KDG, Unity, other third parties and fiber lease.</t>
  </si>
  <si>
    <t>Other direct costs</t>
  </si>
  <si>
    <t>Cost of signal fees (Premium, Internet, Phone) and content agreements. Materials, Maintanance, Energy, Outsourcing services and others.</t>
  </si>
  <si>
    <t>Employee benefits</t>
  </si>
  <si>
    <t>Wages and salaries and social security, pension and other benefits as well as other personnel expenses. Pension contributions refer to old pension commitments made by companies which were acquired</t>
  </si>
  <si>
    <t>Other operating income and expenses</t>
  </si>
  <si>
    <t>Includes Legal- and advisory fees, office space costs, provisions for bad debts, communication costs, IT expenses, vehicle expenses, ancillary costs for money transfer, losses from non-current asset disposals, income from cancellations (prior year), travel expenses, miscellaneous other expenses.</t>
  </si>
  <si>
    <t>Capex</t>
  </si>
  <si>
    <t>Customer projects</t>
  </si>
  <si>
    <t>Obligations to rebuild or upgrade the housing associations’ networks related to technical devices leased to our end customers such as modems and receivers under existing contracts.</t>
  </si>
  <si>
    <t>Network architecture</t>
  </si>
  <si>
    <t>Migration of our customers from 3rd party L3 networks to our “own” L3 networks (Project Empire), as well as the expenses related to enhancements of the IP readiness of our “own” networks (Project HFC).</t>
  </si>
  <si>
    <t>IT</t>
  </si>
  <si>
    <t>Expenditures on IT infrastructure, for example, acquisitions of servers</t>
  </si>
  <si>
    <t>Other</t>
  </si>
  <si>
    <t>Cars, factory and office equipment. Investments of our minorities for their netweork which is not is core business related.</t>
  </si>
  <si>
    <t>KPIs</t>
  </si>
  <si>
    <t>Homes connected</t>
  </si>
  <si>
    <t xml:space="preserve">Number of all housing units with a valid contract (core business). </t>
  </si>
  <si>
    <t>Homes connected - own network</t>
  </si>
  <si>
    <t>Number of all housing units with a valid contract (see Homes connected), which are supplied by the signal provider TeleColumbus.</t>
  </si>
  <si>
    <t>Homes connected - two-way upgraded</t>
  </si>
  <si>
    <t xml:space="preserve">Number of all housing units with a valid contract (see Homes connected), for which IP products are potentially commercially marketable. </t>
  </si>
  <si>
    <t>ARPU</t>
  </si>
  <si>
    <t>Please refer to definitions in footnotes 2 and 3 on 'Operating Data' sheet</t>
  </si>
  <si>
    <t>Net Debt</t>
  </si>
  <si>
    <t>Please refer to calculation and footnotes on 'Balance Sheet' sheet</t>
  </si>
  <si>
    <t>CATV RGU</t>
  </si>
  <si>
    <t>Revenue generating unit that has purchased at least one basic cable TV product.</t>
  </si>
  <si>
    <t>Premium TV RGU</t>
  </si>
  <si>
    <t>Revenue generating unit that has purchased besides one basic cable TV product also one other TV product such as pureTV HD, International etc. Split into individual and bulk contracts.</t>
  </si>
  <si>
    <t>Internet RGU</t>
  </si>
  <si>
    <t>Revenue generating unit that has purchased at least one broadband internet product.</t>
  </si>
  <si>
    <t>Telephony RGU</t>
  </si>
  <si>
    <t>Revenue generating unit that has purchased at least one fixed-line telephony product.</t>
  </si>
  <si>
    <t>Consolidated Income Statement</t>
  </si>
  <si>
    <t>€m</t>
  </si>
  <si>
    <t>FY '11</t>
  </si>
  <si>
    <t>FY '12</t>
  </si>
  <si>
    <t>FY '13</t>
  </si>
  <si>
    <t>FY '14</t>
  </si>
  <si>
    <t>H1 '13</t>
  </si>
  <si>
    <t>H1 '14</t>
  </si>
  <si>
    <t>Growth (yoy)</t>
  </si>
  <si>
    <t>9M '13</t>
  </si>
  <si>
    <t>9M '14</t>
  </si>
  <si>
    <t>Q3 '13</t>
  </si>
  <si>
    <t>Q3 '14</t>
  </si>
  <si>
    <t>Q4 '13</t>
  </si>
  <si>
    <t>Q4 '14</t>
  </si>
  <si>
    <t>Q1 '14</t>
  </si>
  <si>
    <t>Q1 '15</t>
  </si>
  <si>
    <t>Q2 '14</t>
  </si>
  <si>
    <t>Q2 '15</t>
  </si>
  <si>
    <t>HJ '14</t>
  </si>
  <si>
    <t>HJ '15</t>
  </si>
  <si>
    <t>Q3 '15</t>
  </si>
  <si>
    <t>9M '15</t>
  </si>
  <si>
    <t>Q4 '15</t>
  </si>
  <si>
    <t>FY '15</t>
  </si>
  <si>
    <t>Q1 '16</t>
  </si>
  <si>
    <t>Q2 '16</t>
  </si>
  <si>
    <t>HJ '16</t>
  </si>
  <si>
    <t>Q3 '16</t>
  </si>
  <si>
    <t>9M '16</t>
  </si>
  <si>
    <t>Q4 '16</t>
  </si>
  <si>
    <t>12M '15</t>
  </si>
  <si>
    <t>12M '16</t>
  </si>
  <si>
    <t>Q1 '17</t>
  </si>
  <si>
    <t>Q2 '17</t>
  </si>
  <si>
    <t>HJ '17</t>
  </si>
  <si>
    <t>Q3 '17</t>
  </si>
  <si>
    <t>9M '17</t>
  </si>
  <si>
    <t>Q4 '17</t>
  </si>
  <si>
    <t>12M '17</t>
  </si>
  <si>
    <t>Q1 '18</t>
  </si>
  <si>
    <t>Q2 '18</t>
  </si>
  <si>
    <t>HJ '18</t>
  </si>
  <si>
    <t>Q3 '18</t>
  </si>
  <si>
    <t>9M '18</t>
  </si>
  <si>
    <t>Q4 '18</t>
  </si>
  <si>
    <t>12M '18</t>
  </si>
  <si>
    <t>Q1 '19</t>
  </si>
  <si>
    <t>Q2 '19</t>
  </si>
  <si>
    <t>HJ '19</t>
  </si>
  <si>
    <t>Q3 '19</t>
  </si>
  <si>
    <t>9M '19</t>
  </si>
  <si>
    <t>Q4 '19</t>
  </si>
  <si>
    <t>12M '19</t>
  </si>
  <si>
    <t>Q1 '20</t>
  </si>
  <si>
    <t>Q2 '20</t>
  </si>
  <si>
    <t>HJ '20</t>
  </si>
  <si>
    <t>Q3 '20</t>
  </si>
  <si>
    <t>9M '20</t>
  </si>
  <si>
    <t>Q4 '20</t>
  </si>
  <si>
    <t>12M '20</t>
  </si>
  <si>
    <r>
      <t>Revenue</t>
    </r>
    <r>
      <rPr>
        <b/>
        <vertAlign val="superscript"/>
        <sz val="10"/>
        <color theme="1"/>
        <rFont val="Arial"/>
        <family val="2"/>
      </rPr>
      <t>1</t>
    </r>
  </si>
  <si>
    <t>TV</t>
  </si>
  <si>
    <t>Internet &amp; Telephony</t>
  </si>
  <si>
    <t>B2B</t>
  </si>
  <si>
    <t>Other revenue</t>
  </si>
  <si>
    <t>Total revenue</t>
  </si>
  <si>
    <t>Own work capitalised</t>
  </si>
  <si>
    <t>Normalised other income</t>
  </si>
  <si>
    <t>Normalised total operating performance</t>
  </si>
  <si>
    <t>Basic CATV signal fee</t>
  </si>
  <si>
    <t>Normalised contribution margin</t>
  </si>
  <si>
    <t>% margin</t>
  </si>
  <si>
    <t>Advertising</t>
  </si>
  <si>
    <t>&gt;100%</t>
  </si>
  <si>
    <t>Normalised EBITDA</t>
  </si>
  <si>
    <t>Non-recurring items</t>
  </si>
  <si>
    <t>Reported EBITDA</t>
  </si>
  <si>
    <t>Depreciation and Amortization</t>
  </si>
  <si>
    <t>Reported Operating Profit (EBIT)</t>
  </si>
  <si>
    <t>Profit from investments in associates</t>
  </si>
  <si>
    <t>Interest and similar income</t>
  </si>
  <si>
    <t>Interest and similar expenses</t>
  </si>
  <si>
    <t>Other finance income/costs</t>
  </si>
  <si>
    <t>Reported Profit before tax</t>
  </si>
  <si>
    <t>Income tax expenses</t>
  </si>
  <si>
    <t>Reported Profit/loss for the period</t>
  </si>
  <si>
    <t>Profit/loss attributable to owners of Tele Columbus Group</t>
  </si>
  <si>
    <t>Profit/loss attributable to non-controlling interests</t>
  </si>
  <si>
    <t xml:space="preserve">1) The P&amp;L revenue split does not agree with the numbers communicated in the segment reporting due to a change in the product portfolio structure.  In order to be consistent within the P&amp;L the initial structure has been followed for FY’13 as well as H1’13 and H1’14. </t>
  </si>
  <si>
    <t>Consolidated Balance Sheet</t>
  </si>
  <si>
    <t>FY '16</t>
  </si>
  <si>
    <t>FY '17</t>
  </si>
  <si>
    <t>Non-current assets</t>
  </si>
  <si>
    <t>Property, plant and equipment</t>
  </si>
  <si>
    <t>Intangible assets and goodwill</t>
  </si>
  <si>
    <t>Investments in non-consolidated subsidiaries</t>
  </si>
  <si>
    <t>Investments in associates</t>
  </si>
  <si>
    <t>Receivables from related parties</t>
  </si>
  <si>
    <t>Other financial receivables and trade receivables</t>
  </si>
  <si>
    <t>Deferred expenses</t>
  </si>
  <si>
    <t>Deferred taxes</t>
  </si>
  <si>
    <t>Total non-current assets</t>
  </si>
  <si>
    <t>Current assets</t>
  </si>
  <si>
    <t>Inventories</t>
  </si>
  <si>
    <t>Trade receivables</t>
  </si>
  <si>
    <t>Other financial receivables and other receivables</t>
  </si>
  <si>
    <t>Other assets</t>
  </si>
  <si>
    <t>Income tax rebate claims</t>
  </si>
  <si>
    <t>Cash and cash equivalents</t>
  </si>
  <si>
    <t>Total current assets</t>
  </si>
  <si>
    <t>Total assets</t>
  </si>
  <si>
    <t>Equity</t>
  </si>
  <si>
    <t>Net assets attributable to shareholders of Tele Columbus Group</t>
  </si>
  <si>
    <t>Non-controlling interests</t>
  </si>
  <si>
    <t>Total equity</t>
  </si>
  <si>
    <t>Non-current liabilities</t>
  </si>
  <si>
    <t>Pensions and other long-term employee benefits</t>
  </si>
  <si>
    <t>Other provisions</t>
  </si>
  <si>
    <t>Interest-bearing liabilities</t>
  </si>
  <si>
    <t>Liabilities to related parties</t>
  </si>
  <si>
    <t>Trade payables</t>
  </si>
  <si>
    <t>Deferred income</t>
  </si>
  <si>
    <t>Total non-current liabilities</t>
  </si>
  <si>
    <t>Current liabilities</t>
  </si>
  <si>
    <t>Other financial liabilities</t>
  </si>
  <si>
    <t>Other payables</t>
  </si>
  <si>
    <t>Income tax liabilities</t>
  </si>
  <si>
    <t>Total current liabilities</t>
  </si>
  <si>
    <t>Total equity and liabilities</t>
  </si>
  <si>
    <t>Net debt calculation</t>
  </si>
  <si>
    <t>Current interest-bearing liabilities</t>
  </si>
  <si>
    <t>Non-current interest-bearing liabilities</t>
  </si>
  <si>
    <t>Cash &amp; cash equivalents</t>
  </si>
  <si>
    <t>Net debt</t>
  </si>
  <si>
    <t>Leverage¹</t>
  </si>
  <si>
    <t>Unsustainable debt</t>
  </si>
  <si>
    <t>Net debt (incl. finance leases and unsustainable debt)</t>
  </si>
  <si>
    <t>Consolidated Cash Flow Statement</t>
  </si>
  <si>
    <t>Cash flow from operating activities</t>
  </si>
  <si>
    <t>Operating Profit (EBIT)</t>
  </si>
  <si>
    <t>(Increase)/decrease in inventories, trade receivables and other assets not classified as investing or financing activities</t>
  </si>
  <si>
    <t>Increase/(decrease)in provisions, trade and other payables not classified as investing or financing activities</t>
  </si>
  <si>
    <t>Income tax paid</t>
  </si>
  <si>
    <t>Net cash from operating activities</t>
  </si>
  <si>
    <t>Cash flow from investing activities</t>
  </si>
  <si>
    <t>Proceeds from sale of property, plant and equipment</t>
  </si>
  <si>
    <t>Acquisition of property, plant and equipment</t>
  </si>
  <si>
    <t>Acquisition of intangible assets</t>
  </si>
  <si>
    <t>Acquisition of investment property</t>
  </si>
  <si>
    <t xml:space="preserve">Interest and similar received </t>
  </si>
  <si>
    <t>Net cash used in investing activities</t>
  </si>
  <si>
    <t>Cash flow from financing activities</t>
  </si>
  <si>
    <t>Withdrawals/deposits/</t>
  </si>
  <si>
    <t>Payment of financial lease liabilities</t>
  </si>
  <si>
    <t>Distributions of dividends</t>
  </si>
  <si>
    <t>Proceeds from loans, bonds or short-term or long-term borrowings from banks</t>
  </si>
  <si>
    <t>Changes in capital and non-controlling interest</t>
  </si>
  <si>
    <t>Interest paid</t>
  </si>
  <si>
    <t>Cash proceeds from issuing shares or other equity instruments</t>
  </si>
  <si>
    <t>Cash flow from (used in) financing activities</t>
  </si>
  <si>
    <t>Net increase/decrease in cash and cash equivalents</t>
  </si>
  <si>
    <t>Less/plus release of restricted cash and cash equivalents in the financial year</t>
  </si>
  <si>
    <t>Capital Expenditures</t>
  </si>
  <si>
    <t>Capital expenditures</t>
  </si>
  <si>
    <t>Total capital expenditures</t>
  </si>
  <si>
    <t>Operating Data</t>
  </si>
  <si>
    <t>Q1 '13</t>
  </si>
  <si>
    <t>Q2 '13</t>
  </si>
  <si>
    <t>FY '18</t>
  </si>
  <si>
    <t>FY '19</t>
  </si>
  <si>
    <t>FY '20</t>
  </si>
  <si>
    <t>Homes connected ('000)</t>
  </si>
  <si>
    <t>Homes connected - own network ('000)</t>
  </si>
  <si>
    <t>Homes connected - foreign network ('000)</t>
  </si>
  <si>
    <t>Homes connected - two-way upgraded ('000)</t>
  </si>
  <si>
    <t>Homes connected - own network - two-way upgraded ('000)</t>
  </si>
  <si>
    <t>Unique subscribers</t>
  </si>
  <si>
    <t>RGUs</t>
  </si>
  <si>
    <t>CATV ('000)</t>
  </si>
  <si>
    <t>Premium TV ('000)</t>
  </si>
  <si>
    <r>
      <t>Internet ('000)</t>
    </r>
    <r>
      <rPr>
        <vertAlign val="superscript"/>
        <sz val="10"/>
        <color theme="1"/>
        <rFont val="Arial"/>
        <family val="2"/>
      </rPr>
      <t>1</t>
    </r>
  </si>
  <si>
    <r>
      <t>Telephony ('000)</t>
    </r>
    <r>
      <rPr>
        <vertAlign val="superscript"/>
        <sz val="10"/>
        <color theme="1"/>
        <rFont val="Arial"/>
        <family val="2"/>
      </rPr>
      <t>2</t>
    </r>
  </si>
  <si>
    <t>Total RGUs ('000)</t>
  </si>
  <si>
    <t>RGU / Unique subscriber</t>
  </si>
  <si>
    <t>Penetration</t>
  </si>
  <si>
    <t>n/a</t>
  </si>
  <si>
    <t xml:space="preserve">Total blended ARPU </t>
  </si>
  <si>
    <t>Note: Totals may not be equal to sum of the parts due to rounding</t>
  </si>
  <si>
    <t>Bulk RGUs</t>
  </si>
  <si>
    <t xml:space="preserve">1) Leverage is calculated on LTM Normalized EBITDA                                                                                                                                                                                              </t>
  </si>
  <si>
    <t>Deferred income and financial instruments</t>
  </si>
  <si>
    <t>Finance leases</t>
  </si>
  <si>
    <t>Net debt (incl. finance leases)</t>
  </si>
  <si>
    <t>Trade payables and other liabilities</t>
  </si>
  <si>
    <t>1) incl. Transaction costs with regard to loans and borrowings</t>
  </si>
  <si>
    <t>2) incl. Equity-settled share-based employee benefits</t>
  </si>
  <si>
    <r>
      <t>Repayment of short or long-term borrowings</t>
    </r>
    <r>
      <rPr>
        <vertAlign val="superscript"/>
        <sz val="8.5"/>
        <color theme="1"/>
        <rFont val="Arial"/>
        <family val="2"/>
      </rPr>
      <t>1</t>
    </r>
  </si>
  <si>
    <r>
      <t>Loss/gain on sale of property, plant and equipment</t>
    </r>
    <r>
      <rPr>
        <vertAlign val="superscript"/>
        <sz val="8.5"/>
        <color theme="1"/>
        <rFont val="Arial"/>
        <family val="2"/>
      </rPr>
      <t>2</t>
    </r>
  </si>
  <si>
    <t>Network Infrastruture</t>
  </si>
  <si>
    <t>End customer-related capex (incl B2B)</t>
  </si>
  <si>
    <t>IT &amp; Operations</t>
  </si>
  <si>
    <t>Own-work capitalised</t>
  </si>
  <si>
    <t>2) Telephony RGUs include individually billed B2C, B2B and exclude bulk RGUs from Q3'18 onwards</t>
  </si>
  <si>
    <t>Blended TV ARPU (per RGU)</t>
  </si>
  <si>
    <t>Two-way upgraded homes - own network (as % of homes connected)</t>
  </si>
  <si>
    <t xml:space="preserve">3) Quarter-average ARPUs are calculated by dividing total subscription revenues (based on combined financials; including discounts and credits and installation fees) generated from the provision of services during the quarter by the sum of the monthly average number of total subscribers/RGUs for the quarter
</t>
  </si>
  <si>
    <t xml:space="preserve">4) Year-average ARPUs are calculated by dividing total subscription revenues (based on combined financials; including discounts and credits and installation fees) generated from the provision of services during the year by the sum of the monthly average number of total subscribers/RGUs for the year
</t>
  </si>
  <si>
    <t>5) The Internet and telephony ARPU is based on individually billed B2C internet RGUs, excluding B2B and bulk RGUs</t>
  </si>
  <si>
    <t>6) Pro-forma for KPI-adjustment to be implemented per 1 July 2018</t>
  </si>
  <si>
    <r>
      <t>Blended Internet &amp; telephony ARPU (per internet RGU)</t>
    </r>
    <r>
      <rPr>
        <vertAlign val="superscript"/>
        <sz val="10"/>
        <color theme="1"/>
        <rFont val="Arial"/>
        <family val="2"/>
      </rPr>
      <t>5</t>
    </r>
  </si>
  <si>
    <r>
      <t>ARPU (€/month)</t>
    </r>
    <r>
      <rPr>
        <b/>
        <vertAlign val="superscript"/>
        <sz val="10"/>
        <color theme="1"/>
        <rFont val="Arial"/>
        <family val="2"/>
      </rPr>
      <t>3,4</t>
    </r>
  </si>
  <si>
    <t>THIS INFORMATION IS STRICTLY CONFIDENTIAL AND IS BEING PROVIDED TO YOU SOLELY FOR YOUR INFORMATION IN RELATION TO THE ANALYST PRESENTATION OF SEPTEMBER 2, 2014. BY ACCEPTING THIS INFORMATION YOU AGREE TO BE BOUND BY THE FOLLOWING TERMS AND CONDITIONS. THIS INFORMATION, WHICH HAS BEEN PREPARED BY TELE COLUMBUS HOLDING GMBH (THE LEGAL FORM OF WHICH WILL BE CHANGED TO A GERMAN STOCK CORPORATION, THE “COMPANY”), MAY NOT BE REPRODUCED IN ANY FORM, FURTHER DISTRIBUTED OR PASSED ON, DIRECTLY OR INDIRECTLY, TO ANY OTHER PERSON, OR PUBLISHED, IN WHOLE OR IN PART, FOR ANY PURPOSE. IN PARTICULAR, THIS INFORMATION MUST NOT BE RELEASED, PUBLISHED OR DISTRIBUTED IN THE UNITED STATES OF AMERICA (THE “UNITED STATES”), AUSTRALIA, CANADA OR JAPAN. ANY FAILURE TO COMPLY WITH THESE RESTRICTIONS MAY CONSTITUTE A VIOLATION OF APPLICABLE SECURITIES LAWS. 
By accepting this information you agree to be bound by the limitation states above and the following limitations. 
For the purposes of this notice, “information” means this document, its contents or any part of it, any question or answer session and any written or oral material discussed or distributed in connection with this information either before, after or during the analyst presentation. This information comprises written materials for research analysts who attended the analyst presentation on September 2, 2014 relating to the proposed offering of securities of the Company (the “Offer”). This information does not, and is not intended to, constitute or form part of, and should not be construed as, an offer to sell, or a solicitation of an offer to purchase, subscribe for or otherwise acquire, any securities of the Company, nor shall it or any part of it form the basis of or be relied upon in connection with or act as any inducement to enter into any contract or commitment or investment decision whatsoever. 
This information is neither an advertisement nor a prospectus and recipients should not purchase, subscribe for or otherwise acquire any securities of the Company. At present, no decision has been taken to proceed with the Offer. Any such decision will be made based, among other things, on prevailing market conditions, taking into account feedback from confidential discussions, if any, taking place with potential investors. The Offer, if made at all, will be made on the basis of a prospectus following approval of the German Federal Financial Supervisory Authority (Bundesanstalt für Finanzdienstleistungsaufsicht – BaFin) and an international offering circular in accordance with customary market practice. Copies of any such prospectus would, following publication, be available from the Company’s registered office. In the event that the Offer proceeds, you will receive the relevant offering document, which will supersede any and all information provided to you at this time. 
This information is made available on the express understanding that it does not contain all information that may be required to evaluate, and will not be used by the recipients in connection with the purchase of or investment in any securities of the Company. This information is accordingly not intended to form the basis of any investment decision and does not constitute or contain any recommendation by the Company, Goldman Sachs International or J.P. Morgan Securities plc. or, any of their respective directors, officers, employees, agents, affiliates or advisers. 
The information and opinions contained herein and any other information discussed herein are provided as at the date of the analyst presentation, are subject to change without notice and do not purport to contain all information that may be required to evaluate the Company. The information herein is in draft form and has not been independently verified. No reliance may or should be placed for any purpose whatsoever on the information herein, or any other information discussed verbally, or on its completeness, accuracy or fairness. None of the Company, Goldman Sachs International or J.P. Morgan Securities plc. or any of their respective directors, officers, employees, agents, affiliates or advisers accepts any responsibility whatsoever for the contents of this information, and no representation or warranty, express or implied, is made by any such person in relation to the contents of this information, in each case, in particular, with respect to its accuracy and correctness and the accuracy and correctness of any calculations made based thereon or any calculation results derived therefrom
The information contained herein is of a preliminary nature and may be subject to updating, revision and amendment, and such information may change materially. None of the Company, Goldman Sachs International or J.P. Morgan Securities plc. or any of their respective directors, officers, employees, agents, affiliates or advisers or any other party undertakes or is under any duty to update this information or to correct any inaccuracies in any such information which may become apparent or to provide you with any additional information. 
Goldman Sachs International or J.P. Morgan Securities plc. are acting exclusively for the Company and no one else in connection with any Offer and will not regard any other person as their client in relation to any such Offer and will not be responsible to anyone other than the Company for providing the protections afforded to their respective clients or for giving advice in relation to any such Offer or the contents of this information. 
Apart from the responsibilities and liabilities, if any, which may be imposed on Goldman Sachs International or J.P. Morgan Securities plc. or any of their affiliates under the regulatory regime of any jurisdiction where exclusion of liability under the relevant regulatory regime would be illegal, void or unenforceable, Goldman Sachs International or J.P. Morgan Securities plc. and all of their respective directors, officers, employees, agents, affiliates and advisers disclaim all and any responsibility or liability, whether arising in tort, contract or otherwise, which they might otherwise have in respect of this this information. Recipients should not construe the contents of this information as legal, tax, regulatory, financial or accounting advice and are urged to consult with their own advisers in relation to such matters. 
This information and any materials distributed in connection therewith are not directed to or intended for distribution to or use by, any person or entity that is a citizen or resident or located in any locality, state, country or other jurisdiction where such distribution, publication, availability or use would be contrary to law or regulation or which would require any registration or licensing within such jurisdiction. 
This information is not an offer of securities for sale in the United States. The securities of the Company have not been registered under the US Securities Act of 1933 (the “Securities Act”) or with any securities regulatory authority of any state or other jurisdiction of the United States and may not be offered or sold in the United States unless registered under the Securities Act or pursuant to an exemption from such registration. The Company does not intend to register its securities under the Securities Act. 
Within the European Economic Area (the “EEA”), this information is being provided, and is directed only, to persons who are “qualified investors” within the meaning of Article 2(1)(e) of the Prospectus Directive 2003 / EC and amendments thereto, including Directive 2010/73/EU, as implemented in member states of the EEA (“Qualified Investors”). 
This information is for information purposes only and does not constitute an offering document or an offer of securities to the public in the United Kingdom to which section 85 of the Financial Services and Markets Act 2000 of the United Kingdom (as amended by the Financial Services Act 2012 of the United Kingdom) applies. It is not intended to provide the basis for any evaluation of any securities and should not be considered as a recommendation that any person should subscribe for or purchase any securities. In the United Kingdom, this information is being provided, and is directed only, to persons who are both: (i) Qualified Investors; and either (ii) persons falling within the definition of Investment Professionals (contained in Article 19(5) of the Financial Services and Markets Act 2000 (Financial Promotion) Order 2005 (the “Order”)) or other persons to whom it may lawfully be communicated in accordance with the Order; or (iii) high net worth bodies corporate, unincorporated associations and partnerships and the trustees of high value trusts, as described in Article 49(2)(a) to (d) of the Order (all such persons together being referred to as “Relevant Persons”). Any person who is not a Relevant Person should not act or rely on this information or any of its contents. Any investment or investment activity to which this information relates is available only to Relevant Persons and will be engaged in only with Relevant Persons. 
Certain information herein is based on management estimates. Such estimates have been made in good faith and represent the current beliefs of applicable members of management. Those management members believe that such estimates are founded on reasonable grounds. However, by their nature, estimates may not be correct or complete. Accordingly, no representation or warranty (express or implied) is given that such estimates are correct or complete.</t>
  </si>
  <si>
    <r>
      <t>PF</t>
    </r>
    <r>
      <rPr>
        <b/>
        <vertAlign val="superscript"/>
        <sz val="10"/>
        <color theme="0"/>
        <rFont val="Arial"/>
        <family val="2"/>
      </rPr>
      <t>6</t>
    </r>
    <r>
      <rPr>
        <b/>
        <sz val="10"/>
        <color theme="0"/>
        <rFont val="Arial"/>
        <family val="2"/>
      </rPr>
      <t xml:space="preserve"> Q2 '18</t>
    </r>
  </si>
  <si>
    <t>Q1 '21</t>
  </si>
  <si>
    <t>Q2 '21</t>
  </si>
  <si>
    <t>HJ '21</t>
  </si>
  <si>
    <t>Tele Columbus - summary of financial and operational data as of Q2 2021 results</t>
  </si>
  <si>
    <t>1) Internet RGUs include individually billed B2C, B2B and bulk RGUs as of Q2'21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</si>
</sst>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_-* #,##0.00\ _€_-;\-* #,##0.00\ _€_-;_-* &quot;-&quot;??\ _€_-;_-@_-"/>
    <numFmt numFmtId="165" formatCode="#,##0_);\(#,##0\);#,##0_);@_)"/>
    <numFmt numFmtId="166" formatCode="0.0%_);\(0.0%\);0.0%_);@_)"/>
    <numFmt numFmtId="167" formatCode="0.00\x_);&quot;NM&quot;_);0.00\x_);@_)"/>
    <numFmt numFmtId="168" formatCode="#,##0.0_);\(#,##0.0\);#,##0.0_);@_)"/>
    <numFmt numFmtId="169" formatCode="0.0"/>
    <numFmt numFmtId="170" formatCode="#,##0.0"/>
    <numFmt numFmtId="171" formatCode="#,##0.0_)\x;\(#,##0.0\)\x;0.0_)\x;@_)_x"/>
    <numFmt numFmtId="172" formatCode="0.0%"/>
    <numFmt numFmtId="173" formatCode="#,##0.000_);\(#,##0.000\);#,##0.000_);@_)"/>
    <numFmt numFmtId="174" formatCode="#,##0.000000000_);\(#,##0.000000000\);#,##0.000000000_);@_)"/>
    <numFmt numFmtId="175" formatCode="#,##0.0000"/>
    <numFmt numFmtId="176" formatCode="#,##0.00000"/>
    <numFmt numFmtId="177" formatCode="#\ ##0.0;\–#\ ##0.0;\–"/>
    <numFmt numFmtId="178" formatCode="_-* #,##0.0_-;\-* #,##0.0_-;_-* &quot;-&quot;??_-;_-@_-"/>
    <numFmt numFmtId="179" formatCode="#,##0.000"/>
  </numFmts>
  <fonts count="32">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Arial"/>
      <family val="2"/>
    </font>
    <font>
      <b/>
      <sz val="10"/>
      <color theme="1"/>
      <name val="Arial"/>
      <family val="2"/>
    </font>
    <font>
      <b/>
      <u/>
      <sz val="10"/>
      <color theme="0"/>
      <name val="Arial"/>
      <family val="2"/>
    </font>
    <font>
      <sz val="8"/>
      <name val="Arial"/>
      <family val="2"/>
    </font>
    <font>
      <b/>
      <i/>
      <sz val="10"/>
      <color theme="1"/>
      <name val="Arial"/>
      <family val="2"/>
    </font>
    <font>
      <b/>
      <sz val="10"/>
      <name val="Arial"/>
      <family val="2"/>
    </font>
    <font>
      <i/>
      <sz val="10"/>
      <color theme="1"/>
      <name val="Arial"/>
      <family val="2"/>
    </font>
    <font>
      <b/>
      <i/>
      <sz val="10"/>
      <name val="Arial"/>
      <family val="2"/>
    </font>
    <font>
      <sz val="10"/>
      <color theme="0"/>
      <name val="Arial"/>
      <family val="2"/>
    </font>
    <font>
      <b/>
      <sz val="16"/>
      <color theme="0"/>
      <name val="Arial"/>
      <family val="2"/>
    </font>
    <font>
      <b/>
      <sz val="10"/>
      <color rgb="FF000000"/>
      <name val="Arial"/>
      <family val="2"/>
    </font>
    <font>
      <sz val="10"/>
      <name val="Arial"/>
      <family val="2"/>
    </font>
    <font>
      <sz val="7"/>
      <color rgb="FF4D4F53"/>
      <name val="Arial"/>
      <family val="2"/>
    </font>
    <font>
      <b/>
      <vertAlign val="superscript"/>
      <sz val="10"/>
      <color theme="1"/>
      <name val="Arial"/>
      <family val="2"/>
    </font>
    <font>
      <sz val="9"/>
      <color theme="1"/>
      <name val="Arial"/>
      <family val="2"/>
    </font>
    <font>
      <sz val="10"/>
      <color theme="1"/>
      <name val="Arial"/>
      <family val="2"/>
    </font>
    <font>
      <sz val="8"/>
      <color theme="1"/>
      <name val="Arial"/>
      <family val="2"/>
    </font>
    <font>
      <i/>
      <sz val="10"/>
      <color theme="0"/>
      <name val="Arial"/>
      <family val="2"/>
    </font>
    <font>
      <b/>
      <sz val="10"/>
      <color rgb="FFFF0000"/>
      <name val="Arial"/>
      <family val="2"/>
    </font>
    <font>
      <sz val="10"/>
      <color rgb="FFFF0000"/>
      <name val="Arial"/>
      <family val="2"/>
    </font>
    <font>
      <sz val="6"/>
      <color rgb="FF4D4F53"/>
      <name val="Arial"/>
      <family val="2"/>
    </font>
    <font>
      <vertAlign val="superscript"/>
      <sz val="10"/>
      <color theme="1"/>
      <name val="Arial"/>
      <family val="2"/>
    </font>
    <font>
      <b/>
      <sz val="8"/>
      <name val="Arial"/>
      <family val="2"/>
    </font>
    <font>
      <sz val="8"/>
      <color theme="1"/>
      <name val="DIN Pro"/>
    </font>
    <font>
      <vertAlign val="superscript"/>
      <sz val="8.5"/>
      <color theme="1"/>
      <name val="Arial"/>
      <family val="2"/>
    </font>
    <font>
      <b/>
      <vertAlign val="superscript"/>
      <sz val="10"/>
      <color theme="0"/>
      <name val="Arial"/>
      <family val="2"/>
    </font>
    <font>
      <b/>
      <sz val="14"/>
      <color theme="0"/>
      <name val="Arial"/>
      <family val="2"/>
    </font>
  </fonts>
  <fills count="4">
    <fill>
      <patternFill patternType="none"/>
    </fill>
    <fill>
      <patternFill patternType="gray125"/>
    </fill>
    <fill>
      <patternFill patternType="solid">
        <fgColor theme="0"/>
        <bgColor indexed="64"/>
      </patternFill>
    </fill>
    <fill>
      <patternFill patternType="solid">
        <fgColor rgb="FF243166"/>
        <bgColor indexed="64"/>
      </patternFill>
    </fill>
  </fills>
  <borders count="17">
    <border>
      <left/>
      <right/>
      <top/>
      <bottom/>
      <diagonal/>
    </border>
    <border>
      <left/>
      <right/>
      <top/>
      <bottom style="thin">
        <color indexed="64"/>
      </bottom>
      <diagonal/>
    </border>
    <border>
      <left/>
      <right/>
      <top/>
      <bottom style="thin">
        <color theme="0"/>
      </bottom>
      <diagonal/>
    </border>
    <border>
      <left style="thin">
        <color theme="0"/>
      </left>
      <right/>
      <top/>
      <bottom/>
      <diagonal/>
    </border>
    <border>
      <left style="thin">
        <color theme="0"/>
      </left>
      <right/>
      <top/>
      <bottom style="thin">
        <color theme="0"/>
      </bottom>
      <diagonal/>
    </border>
    <border>
      <left/>
      <right/>
      <top style="thin">
        <color indexed="64"/>
      </top>
      <bottom style="thin">
        <color indexed="64"/>
      </bottom>
      <diagonal/>
    </border>
    <border>
      <left style="dotted">
        <color auto="1"/>
      </left>
      <right/>
      <top/>
      <bottom/>
      <diagonal/>
    </border>
    <border>
      <left style="dotted">
        <color auto="1"/>
      </left>
      <right/>
      <top style="thin">
        <color indexed="64"/>
      </top>
      <bottom style="thin">
        <color indexed="64"/>
      </bottom>
      <diagonal/>
    </border>
    <border>
      <left/>
      <right style="dashed">
        <color indexed="64"/>
      </right>
      <top/>
      <bottom/>
      <diagonal/>
    </border>
    <border>
      <left/>
      <right style="thin">
        <color theme="0"/>
      </right>
      <top/>
      <bottom style="thin">
        <color theme="0"/>
      </bottom>
      <diagonal/>
    </border>
    <border>
      <left style="dotted">
        <color auto="1"/>
      </left>
      <right style="dotted">
        <color indexed="64"/>
      </right>
      <top/>
      <bottom/>
      <diagonal/>
    </border>
    <border>
      <left/>
      <right style="dotted">
        <color indexed="64"/>
      </right>
      <top/>
      <bottom/>
      <diagonal/>
    </border>
    <border>
      <left style="dotted">
        <color auto="1"/>
      </left>
      <right style="dotted">
        <color indexed="64"/>
      </right>
      <top style="thin">
        <color indexed="64"/>
      </top>
      <bottom style="thin">
        <color indexed="64"/>
      </bottom>
      <diagonal/>
    </border>
    <border>
      <left style="dotted">
        <color auto="1"/>
      </left>
      <right style="dotted">
        <color indexed="64"/>
      </right>
      <top/>
      <bottom style="thin">
        <color indexed="64"/>
      </bottom>
      <diagonal/>
    </border>
    <border>
      <left style="dotted">
        <color auto="1"/>
      </left>
      <right style="dotted">
        <color auto="1"/>
      </right>
      <top style="thin">
        <color indexed="64"/>
      </top>
      <bottom/>
      <diagonal/>
    </border>
    <border>
      <left style="thick">
        <color theme="0"/>
      </left>
      <right/>
      <top/>
      <bottom/>
      <diagonal/>
    </border>
    <border>
      <left style="thick">
        <color theme="0"/>
      </left>
      <right/>
      <top/>
      <bottom style="thin">
        <color theme="0"/>
      </bottom>
      <diagonal/>
    </border>
  </borders>
  <cellStyleXfs count="21">
    <xf numFmtId="0" fontId="0" fillId="0" borderId="0"/>
    <xf numFmtId="0" fontId="8" fillId="0" borderId="0"/>
    <xf numFmtId="0" fontId="8" fillId="0" borderId="0"/>
    <xf numFmtId="0" fontId="16" fillId="0" borderId="0"/>
    <xf numFmtId="171" fontId="20" fillId="0" borderId="0" applyFont="0" applyFill="0" applyBorder="0" applyAlignment="0" applyProtection="0"/>
    <xf numFmtId="9" fontId="20" fillId="0" borderId="0" applyFont="0" applyFill="0" applyBorder="0" applyAlignment="0" applyProtection="0"/>
    <xf numFmtId="164" fontId="20" fillId="0" borderId="0" applyFont="0" applyFill="0" applyBorder="0" applyAlignment="0" applyProtection="0"/>
    <xf numFmtId="0" fontId="4" fillId="0" borderId="0"/>
    <xf numFmtId="177" fontId="28" fillId="0" borderId="1" applyFill="0" applyAlignment="0" applyProtection="0">
      <alignment horizontal="right"/>
    </xf>
    <xf numFmtId="43" fontId="20" fillId="0" borderId="0" applyFont="0" applyFill="0" applyBorder="0" applyAlignment="0" applyProtection="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9" fontId="1" fillId="0" borderId="0" applyFont="0" applyFill="0" applyBorder="0" applyAlignment="0" applyProtection="0"/>
  </cellStyleXfs>
  <cellXfs count="203">
    <xf numFmtId="0" fontId="0" fillId="0" borderId="0" xfId="0"/>
    <xf numFmtId="0" fontId="6" fillId="0" borderId="0" xfId="0" applyFont="1"/>
    <xf numFmtId="0" fontId="9" fillId="0" borderId="0" xfId="0" applyFont="1"/>
    <xf numFmtId="0" fontId="0" fillId="0" borderId="0" xfId="0" applyFont="1"/>
    <xf numFmtId="0" fontId="10" fillId="0" borderId="0" xfId="0" applyFont="1"/>
    <xf numFmtId="0" fontId="10" fillId="0" borderId="1" xfId="0" applyFont="1" applyBorder="1"/>
    <xf numFmtId="0" fontId="11" fillId="0" borderId="0" xfId="0" applyFont="1"/>
    <xf numFmtId="0" fontId="12" fillId="0" borderId="5" xfId="0" applyFont="1" applyBorder="1"/>
    <xf numFmtId="0" fontId="6" fillId="0" borderId="0" xfId="0" applyFont="1" applyBorder="1"/>
    <xf numFmtId="0" fontId="0" fillId="0" borderId="0" xfId="0" applyBorder="1"/>
    <xf numFmtId="0" fontId="11" fillId="0" borderId="0" xfId="0" applyFont="1" applyAlignment="1">
      <alignment horizontal="left" indent="1"/>
    </xf>
    <xf numFmtId="0" fontId="0" fillId="0" borderId="0" xfId="0" applyFont="1" applyBorder="1"/>
    <xf numFmtId="0" fontId="5" fillId="0" borderId="0" xfId="0" applyFont="1" applyFill="1"/>
    <xf numFmtId="0" fontId="0" fillId="0" borderId="0" xfId="0" applyAlignment="1">
      <alignment wrapText="1"/>
    </xf>
    <xf numFmtId="0" fontId="5" fillId="0" borderId="0" xfId="0" applyFont="1" applyFill="1" applyAlignment="1">
      <alignment horizontal="right"/>
    </xf>
    <xf numFmtId="0" fontId="0" fillId="0" borderId="0" xfId="0" applyFill="1"/>
    <xf numFmtId="0" fontId="11" fillId="0" borderId="0" xfId="0" applyFont="1" applyFill="1"/>
    <xf numFmtId="0" fontId="0" fillId="0" borderId="0" xfId="0" applyFill="1" applyBorder="1"/>
    <xf numFmtId="165" fontId="0" fillId="0" borderId="0" xfId="0" applyNumberFormat="1"/>
    <xf numFmtId="166" fontId="11" fillId="0" borderId="0" xfId="0" applyNumberFormat="1" applyFont="1"/>
    <xf numFmtId="0" fontId="0" fillId="0" borderId="6" xfId="0" applyBorder="1"/>
    <xf numFmtId="165" fontId="0" fillId="0" borderId="0" xfId="0" applyNumberFormat="1" applyBorder="1"/>
    <xf numFmtId="168" fontId="16" fillId="0" borderId="0" xfId="3" applyNumberFormat="1" applyFont="1" applyFill="1"/>
    <xf numFmtId="0" fontId="17" fillId="0" borderId="0" xfId="0" applyFont="1" applyAlignment="1">
      <alignment horizontal="left" readingOrder="1"/>
    </xf>
    <xf numFmtId="0" fontId="10" fillId="0" borderId="1" xfId="0" applyFont="1" applyBorder="1" applyAlignment="1">
      <alignment wrapText="1"/>
    </xf>
    <xf numFmtId="0" fontId="10" fillId="0" borderId="0" xfId="0" applyFont="1" applyBorder="1"/>
    <xf numFmtId="0" fontId="10" fillId="0" borderId="0" xfId="0" applyFont="1" applyBorder="1" applyAlignment="1">
      <alignment wrapText="1"/>
    </xf>
    <xf numFmtId="0" fontId="5" fillId="0" borderId="0" xfId="0" applyFont="1" applyFill="1" applyAlignment="1">
      <alignment horizontal="center"/>
    </xf>
    <xf numFmtId="0" fontId="6" fillId="2" borderId="0" xfId="0" applyFont="1" applyFill="1" applyAlignment="1">
      <alignment horizontal="left" vertical="center"/>
    </xf>
    <xf numFmtId="0" fontId="0" fillId="2" borderId="0" xfId="0" applyFill="1" applyAlignment="1">
      <alignment wrapText="1"/>
    </xf>
    <xf numFmtId="165" fontId="0" fillId="2" borderId="0" xfId="0" applyNumberFormat="1" applyFill="1"/>
    <xf numFmtId="0" fontId="10" fillId="2" borderId="1" xfId="0" applyFont="1" applyFill="1" applyBorder="1"/>
    <xf numFmtId="0" fontId="12" fillId="2" borderId="5" xfId="0" applyFont="1" applyFill="1" applyBorder="1"/>
    <xf numFmtId="0" fontId="0" fillId="2" borderId="0" xfId="0" applyFont="1" applyFill="1"/>
    <xf numFmtId="168" fontId="0" fillId="0" borderId="0" xfId="0" applyNumberFormat="1"/>
    <xf numFmtId="0" fontId="17" fillId="0" borderId="0" xfId="0" applyFont="1" applyAlignment="1">
      <alignment horizontal="left" wrapText="1" readingOrder="1"/>
    </xf>
    <xf numFmtId="168" fontId="5" fillId="2" borderId="0" xfId="0" applyNumberFormat="1" applyFont="1" applyFill="1"/>
    <xf numFmtId="168" fontId="0" fillId="0" borderId="0" xfId="0" applyNumberFormat="1" applyFill="1"/>
    <xf numFmtId="168" fontId="5" fillId="0" borderId="0" xfId="0" applyNumberFormat="1" applyFont="1" applyFill="1"/>
    <xf numFmtId="168" fontId="0" fillId="0" borderId="6" xfId="0" applyNumberFormat="1" applyBorder="1"/>
    <xf numFmtId="168" fontId="0" fillId="2" borderId="6" xfId="0" applyNumberFormat="1" applyFill="1" applyBorder="1"/>
    <xf numFmtId="168" fontId="0" fillId="0" borderId="0" xfId="0" applyNumberFormat="1" applyFill="1" applyBorder="1"/>
    <xf numFmtId="168" fontId="12" fillId="0" borderId="5" xfId="0" applyNumberFormat="1" applyFont="1" applyBorder="1"/>
    <xf numFmtId="168" fontId="12" fillId="0" borderId="7" xfId="0" applyNumberFormat="1" applyFont="1" applyBorder="1"/>
    <xf numFmtId="168" fontId="10" fillId="2" borderId="1" xfId="0" applyNumberFormat="1" applyFont="1" applyFill="1" applyBorder="1"/>
    <xf numFmtId="168" fontId="12" fillId="2" borderId="5" xfId="0" applyNumberFormat="1" applyFont="1" applyFill="1" applyBorder="1"/>
    <xf numFmtId="168" fontId="0" fillId="0" borderId="0" xfId="0" applyNumberFormat="1" applyFont="1"/>
    <xf numFmtId="168" fontId="0" fillId="0" borderId="0" xfId="0" applyNumberFormat="1" applyFont="1" applyBorder="1"/>
    <xf numFmtId="168" fontId="0" fillId="0" borderId="0" xfId="0" applyNumberFormat="1" applyFont="1" applyFill="1"/>
    <xf numFmtId="168" fontId="0" fillId="2" borderId="0" xfId="0" applyNumberFormat="1" applyFont="1" applyFill="1"/>
    <xf numFmtId="168" fontId="0" fillId="0" borderId="0" xfId="0" applyNumberFormat="1" applyBorder="1"/>
    <xf numFmtId="168" fontId="0" fillId="2" borderId="0" xfId="0" applyNumberFormat="1" applyFill="1" applyBorder="1"/>
    <xf numFmtId="0" fontId="12" fillId="2" borderId="0" xfId="0" applyFont="1" applyFill="1" applyBorder="1"/>
    <xf numFmtId="171" fontId="12" fillId="2" borderId="0" xfId="4" applyFont="1" applyFill="1" applyBorder="1"/>
    <xf numFmtId="168" fontId="0" fillId="2" borderId="0" xfId="0" quotePrefix="1" applyNumberFormat="1" applyFill="1" applyBorder="1"/>
    <xf numFmtId="168" fontId="11" fillId="0" borderId="0" xfId="0" applyNumberFormat="1" applyFont="1"/>
    <xf numFmtId="172" fontId="0" fillId="2" borderId="0" xfId="5" applyNumberFormat="1" applyFont="1" applyFill="1"/>
    <xf numFmtId="168" fontId="0" fillId="0" borderId="6" xfId="0" applyNumberFormat="1" applyFill="1" applyBorder="1"/>
    <xf numFmtId="168" fontId="12" fillId="0" borderId="5" xfId="0" applyNumberFormat="1" applyFont="1" applyFill="1" applyBorder="1"/>
    <xf numFmtId="173" fontId="0" fillId="0" borderId="0" xfId="0" applyNumberFormat="1"/>
    <xf numFmtId="173" fontId="0" fillId="2" borderId="0" xfId="0" applyNumberFormat="1" applyFill="1"/>
    <xf numFmtId="168" fontId="5" fillId="0" borderId="0" xfId="0" applyNumberFormat="1" applyFont="1" applyFill="1" applyBorder="1"/>
    <xf numFmtId="168" fontId="0" fillId="2" borderId="0" xfId="0" applyNumberFormat="1" applyFont="1" applyFill="1" applyBorder="1"/>
    <xf numFmtId="168" fontId="16" fillId="0" borderId="0" xfId="0" applyNumberFormat="1" applyFont="1" applyFill="1"/>
    <xf numFmtId="0" fontId="16" fillId="0" borderId="0" xfId="0" applyFont="1"/>
    <xf numFmtId="168" fontId="16" fillId="0" borderId="0" xfId="0" applyNumberFormat="1" applyFont="1"/>
    <xf numFmtId="172" fontId="16" fillId="2" borderId="0" xfId="5" applyNumberFormat="1" applyFont="1" applyFill="1"/>
    <xf numFmtId="168" fontId="16" fillId="2" borderId="0" xfId="0" applyNumberFormat="1" applyFont="1" applyFill="1"/>
    <xf numFmtId="0" fontId="13" fillId="0" borderId="0" xfId="0" applyFont="1"/>
    <xf numFmtId="172" fontId="11" fillId="0" borderId="0" xfId="5" applyNumberFormat="1" applyFont="1"/>
    <xf numFmtId="166" fontId="11" fillId="2" borderId="0" xfId="0" applyNumberFormat="1" applyFont="1" applyFill="1"/>
    <xf numFmtId="0" fontId="0" fillId="2" borderId="0" xfId="0" applyFill="1" applyBorder="1"/>
    <xf numFmtId="174" fontId="0" fillId="0" borderId="0" xfId="0" applyNumberFormat="1"/>
    <xf numFmtId="168" fontId="12" fillId="2" borderId="7" xfId="0" applyNumberFormat="1" applyFont="1" applyFill="1" applyBorder="1"/>
    <xf numFmtId="0" fontId="11" fillId="2" borderId="0" xfId="0" applyFont="1" applyFill="1"/>
    <xf numFmtId="165" fontId="0" fillId="0" borderId="0" xfId="0" applyNumberFormat="1" applyFont="1" applyFill="1"/>
    <xf numFmtId="0" fontId="6" fillId="0" borderId="0" xfId="0" applyFont="1" applyFill="1" applyBorder="1"/>
    <xf numFmtId="170" fontId="0" fillId="0" borderId="0" xfId="0" applyNumberFormat="1" applyFont="1" applyFill="1"/>
    <xf numFmtId="168" fontId="11" fillId="2" borderId="0" xfId="0" applyNumberFormat="1" applyFont="1" applyFill="1"/>
    <xf numFmtId="0" fontId="16" fillId="2" borderId="0" xfId="0" applyFont="1" applyFill="1"/>
    <xf numFmtId="171" fontId="12" fillId="0" borderId="0" xfId="4" applyFont="1" applyFill="1" applyBorder="1"/>
    <xf numFmtId="168" fontId="0" fillId="0" borderId="0" xfId="0" quotePrefix="1" applyNumberFormat="1" applyFill="1" applyBorder="1"/>
    <xf numFmtId="0" fontId="10" fillId="0" borderId="1" xfId="0" applyFont="1" applyFill="1" applyBorder="1"/>
    <xf numFmtId="0" fontId="10" fillId="0" borderId="0" xfId="0" applyFont="1" applyFill="1"/>
    <xf numFmtId="0" fontId="23" fillId="0" borderId="0" xfId="0" applyFont="1" applyFill="1"/>
    <xf numFmtId="171" fontId="12" fillId="0" borderId="0" xfId="4" applyNumberFormat="1" applyFont="1" applyFill="1" applyBorder="1"/>
    <xf numFmtId="0" fontId="23" fillId="0" borderId="1" xfId="0" applyFont="1" applyFill="1" applyBorder="1" applyAlignment="1">
      <alignment horizontal="center"/>
    </xf>
    <xf numFmtId="0" fontId="23" fillId="0" borderId="1" xfId="0" applyFont="1" applyFill="1" applyBorder="1"/>
    <xf numFmtId="0" fontId="0" fillId="0" borderId="10" xfId="0" applyBorder="1"/>
    <xf numFmtId="168" fontId="0" fillId="2" borderId="10" xfId="0" applyNumberFormat="1" applyFill="1" applyBorder="1"/>
    <xf numFmtId="168" fontId="12" fillId="2" borderId="12" xfId="0" applyNumberFormat="1" applyFont="1" applyFill="1" applyBorder="1"/>
    <xf numFmtId="168" fontId="0" fillId="0" borderId="10" xfId="0" applyNumberFormat="1" applyBorder="1"/>
    <xf numFmtId="168" fontId="0" fillId="2" borderId="13" xfId="0" applyNumberFormat="1" applyFill="1" applyBorder="1"/>
    <xf numFmtId="168" fontId="0" fillId="2" borderId="14" xfId="0" applyNumberFormat="1" applyFill="1" applyBorder="1"/>
    <xf numFmtId="168" fontId="0" fillId="0" borderId="14" xfId="0" applyNumberFormat="1" applyBorder="1"/>
    <xf numFmtId="0" fontId="5" fillId="3" borderId="0" xfId="0" applyFont="1" applyFill="1"/>
    <xf numFmtId="172" fontId="22" fillId="3" borderId="0" xfId="5" applyNumberFormat="1" applyFont="1" applyFill="1"/>
    <xf numFmtId="0" fontId="5" fillId="3" borderId="0" xfId="0" applyFont="1" applyFill="1" applyBorder="1"/>
    <xf numFmtId="0" fontId="22" fillId="3" borderId="0" xfId="0" applyFont="1" applyFill="1" applyBorder="1" applyAlignment="1">
      <alignment horizontal="right"/>
    </xf>
    <xf numFmtId="0" fontId="5" fillId="3" borderId="0" xfId="0" applyFont="1" applyFill="1" applyBorder="1" applyAlignment="1">
      <alignment horizontal="right"/>
    </xf>
    <xf numFmtId="0" fontId="0" fillId="3" borderId="0" xfId="0" applyFill="1"/>
    <xf numFmtId="168" fontId="0" fillId="3" borderId="0" xfId="0" applyNumberFormat="1" applyFill="1"/>
    <xf numFmtId="173" fontId="5" fillId="3" borderId="0" xfId="0" applyNumberFormat="1" applyFont="1" applyFill="1"/>
    <xf numFmtId="168" fontId="22" fillId="3" borderId="0" xfId="5" applyNumberFormat="1" applyFont="1" applyFill="1"/>
    <xf numFmtId="0" fontId="13" fillId="3" borderId="0" xfId="0" applyFont="1" applyFill="1"/>
    <xf numFmtId="0" fontId="14" fillId="3" borderId="0" xfId="0" applyFont="1" applyFill="1"/>
    <xf numFmtId="0" fontId="5" fillId="3" borderId="0" xfId="0" applyFont="1" applyFill="1" applyAlignment="1">
      <alignment horizontal="right"/>
    </xf>
    <xf numFmtId="0" fontId="5" fillId="3" borderId="6" xfId="0" applyFont="1" applyFill="1" applyBorder="1"/>
    <xf numFmtId="0" fontId="5" fillId="3" borderId="10" xfId="0" applyFont="1" applyFill="1" applyBorder="1"/>
    <xf numFmtId="0" fontId="5" fillId="3" borderId="8" xfId="0" applyFont="1" applyFill="1" applyBorder="1" applyAlignment="1">
      <alignment horizontal="right"/>
    </xf>
    <xf numFmtId="0" fontId="5" fillId="3" borderId="11" xfId="0" applyFont="1" applyFill="1" applyBorder="1" applyAlignment="1">
      <alignment horizontal="right"/>
    </xf>
    <xf numFmtId="168" fontId="5" fillId="3" borderId="6" xfId="0" applyNumberFormat="1" applyFont="1" applyFill="1" applyBorder="1"/>
    <xf numFmtId="168" fontId="5" fillId="3" borderId="10" xfId="0" applyNumberFormat="1" applyFont="1" applyFill="1" applyBorder="1"/>
    <xf numFmtId="168" fontId="5" fillId="3" borderId="0" xfId="0" applyNumberFormat="1" applyFont="1" applyFill="1" applyBorder="1"/>
    <xf numFmtId="0" fontId="5" fillId="3" borderId="4" xfId="0" applyFont="1" applyFill="1" applyBorder="1" applyAlignment="1">
      <alignment horizontal="centerContinuous"/>
    </xf>
    <xf numFmtId="0" fontId="7" fillId="3" borderId="2" xfId="0" applyFont="1" applyFill="1" applyBorder="1" applyAlignment="1">
      <alignment horizontal="centerContinuous"/>
    </xf>
    <xf numFmtId="0" fontId="5" fillId="3" borderId="2" xfId="0" applyFont="1" applyFill="1" applyBorder="1" applyAlignment="1">
      <alignment horizontal="centerContinuous"/>
    </xf>
    <xf numFmtId="0" fontId="7" fillId="3" borderId="3" xfId="0" applyFont="1" applyFill="1" applyBorder="1" applyAlignment="1">
      <alignment horizontal="centerContinuous"/>
    </xf>
    <xf numFmtId="173" fontId="0" fillId="0" borderId="0" xfId="0" applyNumberFormat="1" applyFont="1"/>
    <xf numFmtId="168" fontId="12" fillId="0" borderId="0" xfId="4" applyNumberFormat="1" applyFont="1" applyFill="1" applyBorder="1"/>
    <xf numFmtId="168" fontId="0" fillId="0" borderId="10" xfId="0" applyNumberFormat="1" applyFill="1" applyBorder="1"/>
    <xf numFmtId="172" fontId="0" fillId="2" borderId="0" xfId="5" applyNumberFormat="1" applyFont="1" applyFill="1" applyAlignment="1">
      <alignment horizontal="right"/>
    </xf>
    <xf numFmtId="168" fontId="0" fillId="0" borderId="0" xfId="0" applyNumberFormat="1" applyFont="1" applyFill="1" applyBorder="1"/>
    <xf numFmtId="168" fontId="0" fillId="2" borderId="0" xfId="0" applyNumberFormat="1" applyFill="1"/>
    <xf numFmtId="168" fontId="5" fillId="3" borderId="0" xfId="0" applyNumberFormat="1" applyFont="1" applyFill="1"/>
    <xf numFmtId="0" fontId="23" fillId="2" borderId="1" xfId="0" applyFont="1" applyFill="1" applyBorder="1" applyAlignment="1">
      <alignment horizontal="center"/>
    </xf>
    <xf numFmtId="0" fontId="10" fillId="2" borderId="0" xfId="0" applyFont="1" applyFill="1"/>
    <xf numFmtId="165" fontId="6" fillId="0" borderId="0" xfId="0" applyNumberFormat="1" applyFont="1"/>
    <xf numFmtId="168" fontId="0" fillId="0" borderId="14" xfId="0" applyNumberFormat="1" applyFill="1" applyBorder="1"/>
    <xf numFmtId="0" fontId="23" fillId="2" borderId="1" xfId="0" applyFont="1" applyFill="1" applyBorder="1" applyAlignment="1">
      <alignment horizontal="left"/>
    </xf>
    <xf numFmtId="173" fontId="0" fillId="2" borderId="10" xfId="0" applyNumberFormat="1" applyFill="1" applyBorder="1"/>
    <xf numFmtId="173" fontId="0" fillId="0" borderId="10" xfId="0" applyNumberFormat="1" applyBorder="1"/>
    <xf numFmtId="173" fontId="0" fillId="2" borderId="14" xfId="0" applyNumberFormat="1" applyFill="1" applyBorder="1"/>
    <xf numFmtId="173" fontId="10" fillId="2" borderId="1" xfId="0" applyNumberFormat="1" applyFont="1" applyFill="1" applyBorder="1"/>
    <xf numFmtId="170" fontId="0" fillId="0" borderId="0" xfId="0" applyNumberFormat="1"/>
    <xf numFmtId="0" fontId="27" fillId="0" borderId="0" xfId="0" applyFont="1" applyFill="1" applyAlignment="1">
      <alignment horizontal="center"/>
    </xf>
    <xf numFmtId="0" fontId="6" fillId="0" borderId="0" xfId="0" applyFont="1" applyFill="1" applyAlignment="1">
      <alignment horizontal="center"/>
    </xf>
    <xf numFmtId="0" fontId="0" fillId="2" borderId="0" xfId="0" applyFill="1" applyAlignment="1">
      <alignment horizontal="center"/>
    </xf>
    <xf numFmtId="165" fontId="5" fillId="3" borderId="10" xfId="0" applyNumberFormat="1" applyFont="1" applyFill="1" applyBorder="1"/>
    <xf numFmtId="0" fontId="7" fillId="3" borderId="16" xfId="0" applyFont="1" applyFill="1" applyBorder="1" applyAlignment="1">
      <alignment horizontal="centerContinuous"/>
    </xf>
    <xf numFmtId="0" fontId="5" fillId="3" borderId="15" xfId="0" applyFont="1" applyFill="1" applyBorder="1" applyAlignment="1">
      <alignment horizontal="right"/>
    </xf>
    <xf numFmtId="0" fontId="6" fillId="0" borderId="15" xfId="0" applyFont="1" applyBorder="1"/>
    <xf numFmtId="165" fontId="0" fillId="2" borderId="15" xfId="0" applyNumberFormat="1" applyFont="1" applyFill="1" applyBorder="1"/>
    <xf numFmtId="0" fontId="6" fillId="2" borderId="15" xfId="0" applyFont="1" applyFill="1" applyBorder="1"/>
    <xf numFmtId="165" fontId="5" fillId="3" borderId="15" xfId="0" applyNumberFormat="1" applyFont="1" applyFill="1" applyBorder="1"/>
    <xf numFmtId="167" fontId="15" fillId="0" borderId="15" xfId="0" applyNumberFormat="1" applyFont="1" applyFill="1" applyBorder="1" applyAlignment="1"/>
    <xf numFmtId="0" fontId="0" fillId="2" borderId="0" xfId="0" applyFill="1"/>
    <xf numFmtId="0" fontId="6" fillId="0" borderId="0" xfId="0" applyFont="1"/>
    <xf numFmtId="0" fontId="6" fillId="0" borderId="0" xfId="0" applyFont="1" applyFill="1"/>
    <xf numFmtId="0" fontId="23" fillId="0" borderId="1" xfId="0" applyFont="1" applyFill="1" applyBorder="1" applyAlignment="1">
      <alignment horizontal="left"/>
    </xf>
    <xf numFmtId="0" fontId="17" fillId="0" borderId="0" xfId="0" applyFont="1" applyAlignment="1">
      <alignment horizontal="left" vertical="top" wrapText="1" readingOrder="1"/>
    </xf>
    <xf numFmtId="0" fontId="7" fillId="3" borderId="4" xfId="0" applyFont="1" applyFill="1" applyBorder="1" applyAlignment="1">
      <alignment horizontal="centerContinuous"/>
    </xf>
    <xf numFmtId="0" fontId="5" fillId="3" borderId="3" xfId="0" applyFont="1" applyFill="1" applyBorder="1" applyAlignment="1">
      <alignment horizontal="right"/>
    </xf>
    <xf numFmtId="0" fontId="0" fillId="0" borderId="0" xfId="0"/>
    <xf numFmtId="167" fontId="15" fillId="0" borderId="0" xfId="0" applyNumberFormat="1" applyFont="1" applyFill="1" applyBorder="1" applyAlignment="1"/>
    <xf numFmtId="165" fontId="0" fillId="2" borderId="0" xfId="0" applyNumberFormat="1" applyFont="1" applyFill="1"/>
    <xf numFmtId="0" fontId="6" fillId="2" borderId="0" xfId="0" applyFont="1" applyFill="1"/>
    <xf numFmtId="0" fontId="6" fillId="2" borderId="0" xfId="0" applyFont="1" applyFill="1" applyBorder="1"/>
    <xf numFmtId="166" fontId="0" fillId="0" borderId="0" xfId="0" applyNumberFormat="1" applyFont="1" applyFill="1"/>
    <xf numFmtId="165" fontId="5" fillId="3" borderId="0" xfId="0" applyNumberFormat="1" applyFont="1" applyFill="1"/>
    <xf numFmtId="170" fontId="5" fillId="3" borderId="0" xfId="0" applyNumberFormat="1" applyFont="1" applyFill="1"/>
    <xf numFmtId="0" fontId="24" fillId="0" borderId="0" xfId="0" applyFont="1"/>
    <xf numFmtId="0" fontId="24" fillId="2" borderId="0" xfId="0" applyFont="1" applyFill="1"/>
    <xf numFmtId="0" fontId="21" fillId="0" borderId="0" xfId="0" applyFont="1" applyFill="1" applyAlignment="1">
      <alignment vertical="top" wrapText="1"/>
    </xf>
    <xf numFmtId="0" fontId="21" fillId="0" borderId="0" xfId="0" applyFont="1" applyFill="1" applyAlignment="1">
      <alignment horizontal="left" vertical="top" wrapText="1"/>
    </xf>
    <xf numFmtId="0" fontId="0" fillId="0" borderId="0" xfId="0" applyFill="1" applyAlignment="1">
      <alignment horizontal="right"/>
    </xf>
    <xf numFmtId="169" fontId="6" fillId="0" borderId="0" xfId="0" applyNumberFormat="1" applyFont="1" applyFill="1"/>
    <xf numFmtId="0" fontId="12" fillId="0" borderId="5" xfId="0" applyFont="1" applyFill="1" applyBorder="1"/>
    <xf numFmtId="0" fontId="12" fillId="0" borderId="0" xfId="0" applyFont="1" applyFill="1" applyBorder="1"/>
    <xf numFmtId="0" fontId="0" fillId="0" borderId="0" xfId="0" applyFont="1" applyFill="1"/>
    <xf numFmtId="165" fontId="0" fillId="0" borderId="15" xfId="0" applyNumberFormat="1" applyFont="1" applyFill="1" applyBorder="1"/>
    <xf numFmtId="0" fontId="11" fillId="0" borderId="0" xfId="0" applyFont="1" applyFill="1" applyAlignment="1">
      <alignment horizontal="left" indent="1"/>
    </xf>
    <xf numFmtId="165" fontId="16" fillId="0" borderId="0" xfId="0" applyNumberFormat="1" applyFont="1" applyFill="1"/>
    <xf numFmtId="170" fontId="0" fillId="0" borderId="15" xfId="0" applyNumberFormat="1" applyFont="1" applyFill="1" applyBorder="1"/>
    <xf numFmtId="170" fontId="0" fillId="0" borderId="0" xfId="0" applyNumberFormat="1" applyFont="1" applyFill="1" applyBorder="1"/>
    <xf numFmtId="170" fontId="0" fillId="0" borderId="0" xfId="0" applyNumberFormat="1" applyFont="1" applyFill="1" applyAlignment="1">
      <alignment horizontal="right"/>
    </xf>
    <xf numFmtId="170" fontId="16" fillId="0" borderId="0" xfId="0" applyNumberFormat="1" applyFont="1" applyFill="1" applyBorder="1"/>
    <xf numFmtId="0" fontId="17" fillId="0" borderId="0" xfId="0" applyFont="1" applyFill="1" applyAlignment="1">
      <alignment vertical="top" wrapText="1" readingOrder="1"/>
    </xf>
    <xf numFmtId="0" fontId="25" fillId="0" borderId="0" xfId="0" applyFont="1" applyFill="1" applyAlignment="1">
      <alignment vertical="top" wrapText="1" readingOrder="1"/>
    </xf>
    <xf numFmtId="175" fontId="0" fillId="0" borderId="0" xfId="0" applyNumberFormat="1" applyFont="1" applyFill="1"/>
    <xf numFmtId="176" fontId="0" fillId="0" borderId="0" xfId="0" applyNumberFormat="1" applyFont="1" applyFill="1"/>
    <xf numFmtId="0" fontId="17" fillId="0" borderId="0" xfId="0" applyFont="1" applyFill="1" applyAlignment="1">
      <alignment horizontal="left" vertical="top" wrapText="1" readingOrder="1"/>
    </xf>
    <xf numFmtId="0" fontId="25" fillId="0" borderId="0" xfId="0" applyFont="1" applyFill="1" applyAlignment="1">
      <alignment horizontal="left" vertical="top" wrapText="1" readingOrder="1"/>
    </xf>
    <xf numFmtId="168" fontId="6" fillId="0" borderId="0" xfId="0" applyNumberFormat="1" applyFont="1" applyFill="1"/>
    <xf numFmtId="165" fontId="16" fillId="2" borderId="0" xfId="0" applyNumberFormat="1" applyFont="1" applyFill="1"/>
    <xf numFmtId="9" fontId="0" fillId="0" borderId="0" xfId="5" applyFont="1"/>
    <xf numFmtId="9" fontId="5" fillId="3" borderId="0" xfId="5" applyFont="1" applyFill="1"/>
    <xf numFmtId="9" fontId="11" fillId="0" borderId="0" xfId="5" applyFont="1"/>
    <xf numFmtId="9" fontId="0" fillId="2" borderId="0" xfId="5" applyFont="1" applyFill="1"/>
    <xf numFmtId="9" fontId="0" fillId="2" borderId="0" xfId="5" applyFont="1" applyFill="1" applyAlignment="1">
      <alignment horizontal="right"/>
    </xf>
    <xf numFmtId="9" fontId="0" fillId="0" borderId="0" xfId="5" applyFont="1" applyFill="1"/>
    <xf numFmtId="178" fontId="0" fillId="0" borderId="0" xfId="9" applyNumberFormat="1" applyFont="1"/>
    <xf numFmtId="179" fontId="0" fillId="0" borderId="0" xfId="0" applyNumberFormat="1"/>
    <xf numFmtId="43" fontId="0" fillId="0" borderId="0" xfId="9" applyFont="1" applyBorder="1"/>
    <xf numFmtId="4" fontId="0" fillId="0" borderId="0" xfId="0" applyNumberFormat="1"/>
    <xf numFmtId="4" fontId="16" fillId="0" borderId="0" xfId="0" applyNumberFormat="1" applyFont="1"/>
    <xf numFmtId="170" fontId="23" fillId="0" borderId="1" xfId="0" applyNumberFormat="1" applyFont="1" applyFill="1" applyBorder="1" applyAlignment="1">
      <alignment horizontal="center"/>
    </xf>
    <xf numFmtId="2" fontId="0" fillId="0" borderId="0" xfId="0" applyNumberFormat="1"/>
    <xf numFmtId="0" fontId="31" fillId="3" borderId="0" xfId="0" applyFont="1" applyFill="1" applyAlignment="1">
      <alignment horizontal="center"/>
    </xf>
    <xf numFmtId="0" fontId="19" fillId="0" borderId="0" xfId="0" applyFont="1" applyAlignment="1">
      <alignment horizontal="center" vertical="top" wrapText="1"/>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9" xfId="0" applyFont="1" applyFill="1" applyBorder="1" applyAlignment="1">
      <alignment horizontal="center"/>
    </xf>
  </cellXfs>
  <cellStyles count="21">
    <cellStyle name="%" xfId="1"/>
    <cellStyle name="_Multiple" xfId="4"/>
    <cellStyle name="ALL_Base" xfId="8"/>
    <cellStyle name="Komma" xfId="9" builtinId="3"/>
    <cellStyle name="Komma 2" xfId="6"/>
    <cellStyle name="Normal 12" xfId="2"/>
    <cellStyle name="Normal 2 2" xfId="3"/>
    <cellStyle name="Prozent" xfId="5" builtinId="5"/>
    <cellStyle name="Prozent 20" xfId="14"/>
    <cellStyle name="Prozent 22" xfId="20"/>
    <cellStyle name="Standard" xfId="0" builtinId="0"/>
    <cellStyle name="Standard 10 2" xfId="12"/>
    <cellStyle name="Standard 10 2 2" xfId="15"/>
    <cellStyle name="Standard 2" xfId="7"/>
    <cellStyle name="Standard 2 2" xfId="11"/>
    <cellStyle name="Standard 2 2 2" xfId="13"/>
    <cellStyle name="Standard 52" xfId="10"/>
    <cellStyle name="Standard 53" xfId="16"/>
    <cellStyle name="Standard 54" xfId="17"/>
    <cellStyle name="Standard 55" xfId="18"/>
    <cellStyle name="Standard 56" xfId="19"/>
  </cellStyles>
  <dxfs count="0"/>
  <tableStyles count="0" defaultTableStyle="TableStyleMedium9" defaultPivotStyle="PivotStyleLight16"/>
  <colors>
    <mruColors>
      <color rgb="FF243166"/>
      <color rgb="FF66FF33"/>
      <color rgb="FFE95E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Balance Sheet'!A1"/><Relationship Id="rId7" Type="http://schemas.openxmlformats.org/officeDocument/2006/relationships/image" Target="../media/image1.png"/><Relationship Id="rId2" Type="http://schemas.openxmlformats.org/officeDocument/2006/relationships/hyperlink" Target="#'Income Statement'!A1"/><Relationship Id="rId1" Type="http://schemas.openxmlformats.org/officeDocument/2006/relationships/hyperlink" Target="#Definitions!A1"/><Relationship Id="rId6" Type="http://schemas.openxmlformats.org/officeDocument/2006/relationships/hyperlink" Target="#'Operating Data'!A1"/><Relationship Id="rId5" Type="http://schemas.openxmlformats.org/officeDocument/2006/relationships/hyperlink" Target="#'Capital Expenditures'!A1"/><Relationship Id="rId4" Type="http://schemas.openxmlformats.org/officeDocument/2006/relationships/hyperlink" Target="#'Cash Flow Statement'!A1"/></Relationships>
</file>

<file path=xl/drawings/drawing1.xml><?xml version="1.0" encoding="utf-8"?>
<xdr:wsDr xmlns:xdr="http://schemas.openxmlformats.org/drawingml/2006/spreadsheetDrawing" xmlns:a="http://schemas.openxmlformats.org/drawingml/2006/main">
  <xdr:twoCellAnchor>
    <xdr:from>
      <xdr:col>2</xdr:col>
      <xdr:colOff>85725</xdr:colOff>
      <xdr:row>10</xdr:row>
      <xdr:rowOff>95250</xdr:rowOff>
    </xdr:from>
    <xdr:to>
      <xdr:col>5</xdr:col>
      <xdr:colOff>229659</xdr:colOff>
      <xdr:row>12</xdr:row>
      <xdr:rowOff>33867</xdr:rowOff>
    </xdr:to>
    <xdr:sp macro="" textlink="">
      <xdr:nvSpPr>
        <xdr:cNvPr id="3" name="Flödesschema: Process 18">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447675" y="1809750"/>
          <a:ext cx="1972734" cy="262467"/>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Definitions</a:t>
          </a:r>
        </a:p>
      </xdr:txBody>
    </xdr:sp>
    <xdr:clientData/>
  </xdr:twoCellAnchor>
  <xdr:twoCellAnchor>
    <xdr:from>
      <xdr:col>2</xdr:col>
      <xdr:colOff>87406</xdr:colOff>
      <xdr:row>12</xdr:row>
      <xdr:rowOff>151280</xdr:rowOff>
    </xdr:from>
    <xdr:to>
      <xdr:col>5</xdr:col>
      <xdr:colOff>231340</xdr:colOff>
      <xdr:row>14</xdr:row>
      <xdr:rowOff>89897</xdr:rowOff>
    </xdr:to>
    <xdr:sp macro="" textlink="">
      <xdr:nvSpPr>
        <xdr:cNvPr id="4" name="Flödesschema: Process 18">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449356" y="2189630"/>
          <a:ext cx="1972734" cy="262467"/>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Income Statement</a:t>
          </a:r>
        </a:p>
      </xdr:txBody>
    </xdr:sp>
    <xdr:clientData/>
  </xdr:twoCellAnchor>
  <xdr:twoCellAnchor>
    <xdr:from>
      <xdr:col>2</xdr:col>
      <xdr:colOff>87406</xdr:colOff>
      <xdr:row>15</xdr:row>
      <xdr:rowOff>42145</xdr:rowOff>
    </xdr:from>
    <xdr:to>
      <xdr:col>5</xdr:col>
      <xdr:colOff>231340</xdr:colOff>
      <xdr:row>16</xdr:row>
      <xdr:rowOff>137644</xdr:rowOff>
    </xdr:to>
    <xdr:sp macro="" textlink="">
      <xdr:nvSpPr>
        <xdr:cNvPr id="5" name="Flödesschema: Process 18">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51841" y="2618036"/>
          <a:ext cx="1982673" cy="261151"/>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Balance Sheet</a:t>
          </a:r>
        </a:p>
      </xdr:txBody>
    </xdr:sp>
    <xdr:clientData/>
  </xdr:twoCellAnchor>
  <xdr:twoCellAnchor>
    <xdr:from>
      <xdr:col>2</xdr:col>
      <xdr:colOff>87406</xdr:colOff>
      <xdr:row>17</xdr:row>
      <xdr:rowOff>95250</xdr:rowOff>
    </xdr:from>
    <xdr:to>
      <xdr:col>5</xdr:col>
      <xdr:colOff>231340</xdr:colOff>
      <xdr:row>19</xdr:row>
      <xdr:rowOff>33867</xdr:rowOff>
    </xdr:to>
    <xdr:sp macro="" textlink="">
      <xdr:nvSpPr>
        <xdr:cNvPr id="6" name="Flödesschema: Process 18">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451841" y="3002446"/>
          <a:ext cx="1982673" cy="269921"/>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Cash Flow Statement</a:t>
          </a:r>
        </a:p>
      </xdr:txBody>
    </xdr:sp>
    <xdr:clientData/>
  </xdr:twoCellAnchor>
  <xdr:twoCellAnchor>
    <xdr:from>
      <xdr:col>2</xdr:col>
      <xdr:colOff>95688</xdr:colOff>
      <xdr:row>19</xdr:row>
      <xdr:rowOff>134715</xdr:rowOff>
    </xdr:from>
    <xdr:to>
      <xdr:col>5</xdr:col>
      <xdr:colOff>239622</xdr:colOff>
      <xdr:row>21</xdr:row>
      <xdr:rowOff>73334</xdr:rowOff>
    </xdr:to>
    <xdr:sp macro="" textlink="">
      <xdr:nvSpPr>
        <xdr:cNvPr id="7" name="Flödesschema: Process 18">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460123" y="3373215"/>
          <a:ext cx="1982673" cy="269923"/>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Capital Expenditures</a:t>
          </a:r>
        </a:p>
      </xdr:txBody>
    </xdr:sp>
    <xdr:clientData/>
  </xdr:twoCellAnchor>
  <xdr:twoCellAnchor>
    <xdr:from>
      <xdr:col>5</xdr:col>
      <xdr:colOff>295275</xdr:colOff>
      <xdr:row>10</xdr:row>
      <xdr:rowOff>152400</xdr:rowOff>
    </xdr:from>
    <xdr:to>
      <xdr:col>10</xdr:col>
      <xdr:colOff>219075</xdr:colOff>
      <xdr:row>17</xdr:row>
      <xdr:rowOff>47625</xdr:rowOff>
    </xdr:to>
    <xdr:sp macro="" textlink="">
      <xdr:nvSpPr>
        <xdr:cNvPr id="10" name="Rectangle 9">
          <a:extLst>
            <a:ext uri="{FF2B5EF4-FFF2-40B4-BE49-F238E27FC236}">
              <a16:creationId xmlns:a16="http://schemas.microsoft.com/office/drawing/2014/main" id="{00000000-0008-0000-0000-00000A000000}"/>
            </a:ext>
          </a:extLst>
        </xdr:cNvPr>
        <xdr:cNvSpPr/>
      </xdr:nvSpPr>
      <xdr:spPr>
        <a:xfrm>
          <a:off x="2486025" y="1866900"/>
          <a:ext cx="3733800" cy="10287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xdr:from>
      <xdr:col>2</xdr:col>
      <xdr:colOff>95688</xdr:colOff>
      <xdr:row>22</xdr:row>
      <xdr:rowOff>1072</xdr:rowOff>
    </xdr:from>
    <xdr:to>
      <xdr:col>5</xdr:col>
      <xdr:colOff>239622</xdr:colOff>
      <xdr:row>23</xdr:row>
      <xdr:rowOff>96572</xdr:rowOff>
    </xdr:to>
    <xdr:sp macro="" textlink="">
      <xdr:nvSpPr>
        <xdr:cNvPr id="11" name="Flödesschema: Process 18">
          <a:hlinkClick xmlns:r="http://schemas.openxmlformats.org/officeDocument/2006/relationships" r:id="rId6"/>
          <a:extLst>
            <a:ext uri="{FF2B5EF4-FFF2-40B4-BE49-F238E27FC236}">
              <a16:creationId xmlns:a16="http://schemas.microsoft.com/office/drawing/2014/main" id="{00000000-0008-0000-0000-00000B000000}"/>
            </a:ext>
          </a:extLst>
        </xdr:cNvPr>
        <xdr:cNvSpPr/>
      </xdr:nvSpPr>
      <xdr:spPr>
        <a:xfrm>
          <a:off x="466749" y="3744811"/>
          <a:ext cx="2012490" cy="261152"/>
        </a:xfrm>
        <a:prstGeom prst="flowChartProcess">
          <a:avLst/>
        </a:prstGeom>
        <a:solidFill>
          <a:srgbClr val="243166"/>
        </a:solidFill>
        <a:ln>
          <a:solidFill>
            <a:srgbClr val="243166"/>
          </a:solidFill>
        </a:ln>
        <a:effectLst>
          <a:outerShdw blurRad="50800" dist="50800" dir="5400000" algn="ctr" rotWithShape="0">
            <a:schemeClr val="tx2">
              <a:lumMod val="20000"/>
              <a:lumOff val="80000"/>
            </a:scheme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sv-SE" sz="1200" b="1"/>
            <a:t>Operating Data</a:t>
          </a:r>
        </a:p>
      </xdr:txBody>
    </xdr:sp>
    <xdr:clientData/>
  </xdr:twoCellAnchor>
  <xdr:twoCellAnchor editAs="oneCell">
    <xdr:from>
      <xdr:col>5</xdr:col>
      <xdr:colOff>353787</xdr:colOff>
      <xdr:row>15</xdr:row>
      <xdr:rowOff>149675</xdr:rowOff>
    </xdr:from>
    <xdr:to>
      <xdr:col>11</xdr:col>
      <xdr:colOff>731358</xdr:colOff>
      <xdr:row>19</xdr:row>
      <xdr:rowOff>37292</xdr:rowOff>
    </xdr:to>
    <xdr:pic>
      <xdr:nvPicPr>
        <xdr:cNvPr id="18" name="Grafik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544537" y="2694211"/>
          <a:ext cx="5004000" cy="540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4.bin"/><Relationship Id="rId2" Type="http://schemas.openxmlformats.org/officeDocument/2006/relationships/customProperty" Target="../customProperty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ustomProperty" Target="../customProperty9.bin"/><Relationship Id="rId2" Type="http://schemas.openxmlformats.org/officeDocument/2006/relationships/customProperty" Target="../customProperty8.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ustomProperty" Target="../customProperty11.bin"/><Relationship Id="rId2" Type="http://schemas.openxmlformats.org/officeDocument/2006/relationships/customProperty" Target="../customProperty10.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5.bin"/><Relationship Id="rId2" Type="http://schemas.openxmlformats.org/officeDocument/2006/relationships/customProperty" Target="../customProperty14.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C6:N20"/>
  <sheetViews>
    <sheetView showGridLines="0" zoomScale="85" zoomScaleNormal="85" zoomScaleSheetLayoutView="115" workbookViewId="0">
      <selection activeCell="D7" sqref="D7:M7"/>
    </sheetView>
  </sheetViews>
  <sheetFormatPr baseColWidth="10" defaultColWidth="9.140625" defaultRowHeight="12.75"/>
  <cols>
    <col min="1" max="2" width="2.7109375" customWidth="1"/>
    <col min="7" max="12" width="12" customWidth="1"/>
    <col min="13" max="13" width="2.7109375" customWidth="1"/>
  </cols>
  <sheetData>
    <row r="6" spans="3:14">
      <c r="C6" s="104"/>
      <c r="D6" s="104"/>
      <c r="E6" s="104"/>
      <c r="F6" s="104"/>
      <c r="G6" s="104"/>
      <c r="H6" s="104"/>
      <c r="I6" s="104"/>
      <c r="J6" s="104"/>
      <c r="K6" s="104"/>
      <c r="L6" s="104"/>
      <c r="M6" s="100"/>
      <c r="N6" s="100"/>
    </row>
    <row r="7" spans="3:14" ht="18">
      <c r="C7" s="104"/>
      <c r="D7" s="198" t="s">
        <v>263</v>
      </c>
      <c r="E7" s="198"/>
      <c r="F7" s="198"/>
      <c r="G7" s="198"/>
      <c r="H7" s="198"/>
      <c r="I7" s="198"/>
      <c r="J7" s="198"/>
      <c r="K7" s="198"/>
      <c r="L7" s="198"/>
      <c r="M7" s="198"/>
      <c r="N7" s="100"/>
    </row>
    <row r="8" spans="3:14">
      <c r="C8" s="104"/>
      <c r="D8" s="104"/>
      <c r="E8" s="104"/>
      <c r="F8" s="104"/>
      <c r="G8" s="104"/>
      <c r="H8" s="104"/>
      <c r="I8" s="104"/>
      <c r="J8" s="104"/>
      <c r="K8" s="104"/>
      <c r="L8" s="104"/>
      <c r="M8" s="100"/>
      <c r="N8" s="100"/>
    </row>
    <row r="12" spans="3:14">
      <c r="C12" s="153"/>
      <c r="D12" s="153"/>
      <c r="E12" s="153"/>
      <c r="F12" s="146"/>
      <c r="G12" s="146"/>
      <c r="H12" s="146"/>
      <c r="I12" s="146"/>
      <c r="J12" s="146"/>
      <c r="K12" s="146"/>
      <c r="L12" s="146"/>
    </row>
    <row r="13" spans="3:14">
      <c r="C13" s="153"/>
      <c r="D13" s="153"/>
      <c r="E13" s="153"/>
      <c r="F13" s="146"/>
      <c r="G13" s="146"/>
      <c r="H13" s="146"/>
      <c r="I13" s="146"/>
      <c r="J13" s="146"/>
      <c r="K13" s="146"/>
      <c r="L13" s="146"/>
    </row>
    <row r="14" spans="3:14">
      <c r="C14" s="153"/>
      <c r="D14" s="153"/>
      <c r="E14" s="153"/>
      <c r="F14" s="146"/>
      <c r="G14" s="146"/>
      <c r="H14" s="146"/>
      <c r="I14" s="146"/>
      <c r="J14" s="146"/>
      <c r="K14" s="146"/>
      <c r="L14" s="146"/>
    </row>
    <row r="15" spans="3:14">
      <c r="C15" s="153"/>
      <c r="D15" s="153"/>
      <c r="E15" s="153"/>
      <c r="F15" s="146" t="s">
        <v>0</v>
      </c>
      <c r="G15" s="146"/>
      <c r="H15" s="146"/>
      <c r="I15" s="146"/>
      <c r="J15" s="146"/>
      <c r="K15" s="146"/>
      <c r="L15" s="146"/>
    </row>
    <row r="16" spans="3:14">
      <c r="C16" s="153"/>
      <c r="D16" s="153"/>
      <c r="E16" s="153"/>
      <c r="F16" s="146"/>
      <c r="G16" s="146"/>
      <c r="H16" s="146"/>
      <c r="I16" s="146"/>
      <c r="J16" s="146"/>
      <c r="K16" s="146"/>
      <c r="L16" s="146"/>
    </row>
    <row r="17" spans="6:12">
      <c r="F17" s="146"/>
      <c r="G17" s="146"/>
      <c r="H17" s="146"/>
      <c r="I17" s="146"/>
      <c r="J17" s="146"/>
      <c r="K17" s="146"/>
      <c r="L17" s="146"/>
    </row>
    <row r="18" spans="6:12">
      <c r="F18" s="146"/>
      <c r="G18" s="146"/>
      <c r="H18" s="146"/>
      <c r="I18" s="146"/>
      <c r="J18" s="146"/>
      <c r="K18" s="146"/>
      <c r="L18" s="146"/>
    </row>
    <row r="19" spans="6:12">
      <c r="F19" s="146"/>
      <c r="G19" s="146"/>
      <c r="H19" s="146"/>
      <c r="I19" s="146"/>
      <c r="J19" s="146"/>
      <c r="K19" s="146"/>
      <c r="L19" s="146"/>
    </row>
    <row r="20" spans="6:12">
      <c r="F20" s="146"/>
      <c r="G20" s="146"/>
      <c r="H20" s="146"/>
      <c r="I20" s="146"/>
      <c r="J20" s="146"/>
      <c r="K20" s="146"/>
      <c r="L20" s="146"/>
    </row>
  </sheetData>
  <mergeCells count="1">
    <mergeCell ref="D7:M7"/>
  </mergeCells>
  <pageMargins left="0.7" right="0.7" top="0.75" bottom="0.75" header="0.3" footer="0.3"/>
  <pageSetup paperSize="9" orientation="landscape" r:id="rId1"/>
  <customProperties>
    <customPr name="layoutContexts" r:id="rId2"/>
    <customPr name="SaveUndoMode"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C3:F8"/>
  <sheetViews>
    <sheetView showGridLines="0" zoomScale="85" zoomScaleNormal="85" zoomScaleSheetLayoutView="70" workbookViewId="0">
      <selection activeCell="C15" sqref="C15"/>
    </sheetView>
  </sheetViews>
  <sheetFormatPr baseColWidth="10" defaultColWidth="9.140625" defaultRowHeight="12.75"/>
  <cols>
    <col min="1" max="2" width="2.7109375" customWidth="1"/>
    <col min="3" max="4" width="140.7109375" customWidth="1"/>
    <col min="5" max="6" width="2.7109375" style="153" customWidth="1"/>
  </cols>
  <sheetData>
    <row r="3" spans="3:4">
      <c r="C3" s="104"/>
      <c r="D3" s="104"/>
    </row>
    <row r="4" spans="3:4" ht="20.25">
      <c r="C4" s="105" t="s">
        <v>1</v>
      </c>
      <c r="D4" s="105"/>
    </row>
    <row r="5" spans="3:4">
      <c r="C5" s="104"/>
      <c r="D5" s="104"/>
    </row>
    <row r="7" spans="3:4" ht="280.14999999999998" customHeight="1">
      <c r="C7" s="199" t="s">
        <v>258</v>
      </c>
      <c r="D7" s="199"/>
    </row>
    <row r="8" spans="3:4" ht="280.14999999999998" customHeight="1">
      <c r="C8" s="199"/>
      <c r="D8" s="199"/>
    </row>
  </sheetData>
  <mergeCells count="1">
    <mergeCell ref="C7:D8"/>
  </mergeCells>
  <pageMargins left="0.7" right="0.7" top="0.75" bottom="0.75" header="0.3" footer="0.3"/>
  <pageSetup paperSize="9" scale="46" orientation="landscape" r:id="rId1"/>
  <customProperties>
    <customPr name="layoutContexts" r:id="rId2"/>
    <customPr name="SaveUndoMod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F65"/>
  <sheetViews>
    <sheetView showGridLines="0" zoomScaleNormal="100" zoomScaleSheetLayoutView="85" workbookViewId="0"/>
  </sheetViews>
  <sheetFormatPr baseColWidth="10" defaultColWidth="9.140625" defaultRowHeight="12.75"/>
  <cols>
    <col min="1" max="1" width="2.7109375" customWidth="1"/>
    <col min="2" max="2" width="38.140625" customWidth="1"/>
    <col min="3" max="3" width="90.7109375" style="13" customWidth="1"/>
    <col min="4" max="4" width="2.7109375" customWidth="1"/>
  </cols>
  <sheetData>
    <row r="2" spans="2:6">
      <c r="B2" s="27"/>
      <c r="C2" s="27"/>
    </row>
    <row r="3" spans="2:6">
      <c r="B3" s="5" t="s">
        <v>2</v>
      </c>
      <c r="C3" s="24"/>
    </row>
    <row r="4" spans="2:6">
      <c r="B4" s="25"/>
      <c r="C4" s="26"/>
    </row>
    <row r="5" spans="2:6">
      <c r="B5" s="95" t="s">
        <v>3</v>
      </c>
      <c r="C5" s="95"/>
    </row>
    <row r="6" spans="2:6" ht="63.75">
      <c r="B6" s="28" t="s">
        <v>4</v>
      </c>
      <c r="C6" s="29" t="s">
        <v>5</v>
      </c>
    </row>
    <row r="7" spans="2:6" ht="6" customHeight="1">
      <c r="B7" s="28"/>
      <c r="C7" s="29"/>
      <c r="F7" s="153"/>
    </row>
    <row r="8" spans="2:6">
      <c r="B8" s="28" t="s">
        <v>6</v>
      </c>
      <c r="C8" s="29" t="s">
        <v>7</v>
      </c>
      <c r="F8" s="153"/>
    </row>
    <row r="9" spans="2:6" ht="6" customHeight="1">
      <c r="B9" s="28"/>
      <c r="C9" s="29"/>
      <c r="F9" s="153"/>
    </row>
    <row r="10" spans="2:6" ht="25.5">
      <c r="B10" s="28" t="s">
        <v>8</v>
      </c>
      <c r="C10" s="29" t="s">
        <v>9</v>
      </c>
      <c r="F10" s="153"/>
    </row>
    <row r="11" spans="2:6" ht="6" customHeight="1">
      <c r="B11" s="28"/>
      <c r="C11" s="29"/>
      <c r="F11" s="153"/>
    </row>
    <row r="12" spans="2:6">
      <c r="B12" s="28" t="s">
        <v>10</v>
      </c>
      <c r="C12" s="29" t="s">
        <v>11</v>
      </c>
      <c r="F12" s="153"/>
    </row>
    <row r="13" spans="2:6" ht="6" customHeight="1">
      <c r="B13" s="28"/>
      <c r="C13" s="29"/>
      <c r="F13" s="153"/>
    </row>
    <row r="14" spans="2:6" ht="25.5">
      <c r="B14" s="28" t="s">
        <v>12</v>
      </c>
      <c r="C14" s="29" t="s">
        <v>13</v>
      </c>
      <c r="F14" s="153"/>
    </row>
    <row r="15" spans="2:6" ht="6" customHeight="1">
      <c r="B15" s="28"/>
      <c r="C15" s="29"/>
      <c r="F15" s="153"/>
    </row>
    <row r="16" spans="2:6" ht="25.5">
      <c r="B16" s="28" t="s">
        <v>14</v>
      </c>
      <c r="C16" s="29" t="s">
        <v>15</v>
      </c>
      <c r="F16" s="153"/>
    </row>
    <row r="17" spans="2:6" ht="6" customHeight="1">
      <c r="B17" s="28"/>
      <c r="C17" s="29"/>
      <c r="F17" s="153"/>
    </row>
    <row r="18" spans="2:6" ht="38.25">
      <c r="B18" s="28" t="s">
        <v>16</v>
      </c>
      <c r="C18" s="29" t="s">
        <v>17</v>
      </c>
      <c r="F18" s="153"/>
    </row>
    <row r="19" spans="2:6" ht="6" customHeight="1">
      <c r="B19" s="28"/>
      <c r="C19" s="29"/>
      <c r="F19" s="153"/>
    </row>
    <row r="20" spans="2:6">
      <c r="B20" s="95" t="s">
        <v>18</v>
      </c>
      <c r="C20" s="95"/>
      <c r="F20" s="153"/>
    </row>
    <row r="21" spans="2:6" ht="25.5">
      <c r="B21" s="28" t="s">
        <v>19</v>
      </c>
      <c r="C21" s="29" t="s">
        <v>20</v>
      </c>
      <c r="F21" s="153"/>
    </row>
    <row r="22" spans="2:6" ht="6" customHeight="1">
      <c r="B22" s="28"/>
      <c r="C22" s="29"/>
      <c r="F22" s="153"/>
    </row>
    <row r="23" spans="2:6" ht="25.5">
      <c r="B23" s="28" t="s">
        <v>21</v>
      </c>
      <c r="C23" s="29" t="s">
        <v>22</v>
      </c>
      <c r="F23" s="153"/>
    </row>
    <row r="24" spans="2:6" ht="6" customHeight="1">
      <c r="B24" s="28"/>
      <c r="C24" s="29"/>
      <c r="F24" s="153"/>
    </row>
    <row r="25" spans="2:6">
      <c r="B25" s="28" t="s">
        <v>23</v>
      </c>
      <c r="C25" s="29" t="s">
        <v>24</v>
      </c>
      <c r="F25" s="153"/>
    </row>
    <row r="26" spans="2:6" ht="6" customHeight="1">
      <c r="B26" s="28"/>
      <c r="C26" s="29"/>
      <c r="F26" s="153"/>
    </row>
    <row r="27" spans="2:6" ht="25.5">
      <c r="B27" s="28" t="s">
        <v>25</v>
      </c>
      <c r="C27" s="29" t="s">
        <v>26</v>
      </c>
      <c r="F27" s="153"/>
    </row>
    <row r="28" spans="2:6" ht="6" customHeight="1">
      <c r="B28" s="28"/>
      <c r="C28" s="29"/>
      <c r="F28" s="153"/>
    </row>
    <row r="29" spans="2:6">
      <c r="B29" s="95" t="s">
        <v>27</v>
      </c>
      <c r="C29" s="95"/>
      <c r="F29" s="153"/>
    </row>
    <row r="30" spans="2:6">
      <c r="B30" s="28" t="s">
        <v>28</v>
      </c>
      <c r="C30" s="29" t="s">
        <v>29</v>
      </c>
      <c r="F30" s="153"/>
    </row>
    <row r="31" spans="2:6" ht="6" customHeight="1">
      <c r="B31" s="28"/>
      <c r="C31" s="29"/>
      <c r="F31" s="153"/>
    </row>
    <row r="32" spans="2:6" ht="25.5">
      <c r="B32" s="28" t="s">
        <v>30</v>
      </c>
      <c r="C32" s="29" t="s">
        <v>31</v>
      </c>
      <c r="F32" s="153"/>
    </row>
    <row r="33" spans="2:6" ht="6" customHeight="1">
      <c r="B33" s="28"/>
      <c r="C33" s="29"/>
      <c r="F33" s="153"/>
    </row>
    <row r="34" spans="2:6" ht="25.5">
      <c r="B34" s="28" t="s">
        <v>32</v>
      </c>
      <c r="C34" s="29" t="s">
        <v>33</v>
      </c>
      <c r="F34" s="153"/>
    </row>
    <row r="35" spans="2:6" ht="6" customHeight="1">
      <c r="B35" s="28"/>
      <c r="C35" s="29"/>
      <c r="F35" s="153"/>
    </row>
    <row r="36" spans="2:6">
      <c r="B36" s="28" t="s">
        <v>34</v>
      </c>
      <c r="C36" s="29" t="s">
        <v>35</v>
      </c>
      <c r="F36" s="153"/>
    </row>
    <row r="37" spans="2:6" ht="6" customHeight="1">
      <c r="B37" s="28"/>
      <c r="C37" s="29"/>
      <c r="F37" s="153"/>
    </row>
    <row r="38" spans="2:6">
      <c r="B38" s="28" t="s">
        <v>36</v>
      </c>
      <c r="C38" s="29" t="s">
        <v>37</v>
      </c>
      <c r="F38" s="153"/>
    </row>
    <row r="39" spans="2:6" ht="6" customHeight="1">
      <c r="B39" s="28"/>
      <c r="C39" s="29"/>
      <c r="F39" s="153"/>
    </row>
    <row r="40" spans="2:6">
      <c r="B40" s="28" t="s">
        <v>38</v>
      </c>
      <c r="C40" s="29" t="s">
        <v>39</v>
      </c>
      <c r="F40" s="153"/>
    </row>
    <row r="41" spans="2:6" ht="6" customHeight="1">
      <c r="B41" s="28"/>
      <c r="C41" s="29"/>
      <c r="F41" s="153"/>
    </row>
    <row r="42" spans="2:6" ht="25.5">
      <c r="B42" s="28" t="s">
        <v>40</v>
      </c>
      <c r="C42" s="29" t="s">
        <v>41</v>
      </c>
      <c r="F42" s="153"/>
    </row>
    <row r="43" spans="2:6" ht="6" customHeight="1">
      <c r="B43" s="28"/>
      <c r="C43" s="29"/>
      <c r="F43" s="153"/>
    </row>
    <row r="44" spans="2:6">
      <c r="B44" s="28" t="s">
        <v>42</v>
      </c>
      <c r="C44" s="29" t="s">
        <v>43</v>
      </c>
      <c r="F44" s="153"/>
    </row>
    <row r="45" spans="2:6" ht="6" customHeight="1">
      <c r="B45" s="28"/>
      <c r="C45" s="29"/>
      <c r="F45" s="153"/>
    </row>
    <row r="46" spans="2:6">
      <c r="B46" s="28" t="s">
        <v>44</v>
      </c>
      <c r="C46" s="29" t="s">
        <v>45</v>
      </c>
      <c r="F46" s="153"/>
    </row>
    <row r="47" spans="2:6" ht="6" customHeight="1">
      <c r="B47" s="28"/>
      <c r="C47" s="29"/>
      <c r="F47" s="153"/>
    </row>
    <row r="48" spans="2:6" ht="25.5">
      <c r="B48" s="13" t="s">
        <v>234</v>
      </c>
      <c r="F48" s="153"/>
    </row>
    <row r="65" spans="1:1">
      <c r="A65" s="13"/>
    </row>
  </sheetData>
  <pageMargins left="0.7" right="0.7" top="0.75" bottom="0.75" header="0.3" footer="0.3"/>
  <pageSetup paperSize="9" scale="99" fitToHeight="0" orientation="landscape" r:id="rId1"/>
  <rowBreaks count="1" manualBreakCount="1">
    <brk id="27" max="3" man="1"/>
  </rowBreaks>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XFD56"/>
  <sheetViews>
    <sheetView showGridLines="0" topLeftCell="B1" zoomScaleNormal="100" zoomScaleSheetLayoutView="100" workbookViewId="0">
      <pane xSplit="1" ySplit="6" topLeftCell="GA7" activePane="bottomRight" state="frozen"/>
      <selection activeCell="AM35" sqref="AM35"/>
      <selection pane="topRight" activeCell="AM35" sqref="AM35"/>
      <selection pane="bottomLeft" activeCell="AM35" sqref="AM35"/>
      <selection pane="bottomRight" activeCell="GK22" sqref="GK22"/>
    </sheetView>
  </sheetViews>
  <sheetFormatPr baseColWidth="10" defaultColWidth="9.140625" defaultRowHeight="12.75" outlineLevelCol="3"/>
  <cols>
    <col min="1" max="1" width="2.7109375" customWidth="1"/>
    <col min="2" max="2" width="69.42578125" bestFit="1" customWidth="1"/>
    <col min="3" max="6" width="10.7109375" hidden="1" customWidth="1" outlineLevel="1"/>
    <col min="7" max="7" width="3.7109375" hidden="1" customWidth="1" outlineLevel="1"/>
    <col min="8" max="10" width="10.7109375" hidden="1" customWidth="1" outlineLevel="1"/>
    <col min="11" max="11" width="2.7109375" hidden="1" customWidth="1" outlineLevel="1"/>
    <col min="12" max="14" width="10.7109375" hidden="1" customWidth="1" outlineLevel="1"/>
    <col min="15" max="15" width="2.7109375" hidden="1" customWidth="1" outlineLevel="1"/>
    <col min="16" max="18" width="10.7109375" hidden="1" customWidth="1" outlineLevel="1"/>
    <col min="19" max="19" width="2.7109375" hidden="1" customWidth="1" outlineLevel="1"/>
    <col min="20" max="20" width="10.42578125" hidden="1" customWidth="1" outlineLevel="1"/>
    <col min="21" max="21" width="9.140625" hidden="1" customWidth="1" outlineLevel="1"/>
    <col min="22" max="22" width="10.7109375" hidden="1" customWidth="1" outlineLevel="1"/>
    <col min="23" max="23" width="3.140625" hidden="1" customWidth="1" outlineLevel="1"/>
    <col min="24" max="24" width="10.42578125" hidden="1" customWidth="1" outlineLevel="1"/>
    <col min="25" max="25" width="9.140625" hidden="1" customWidth="1" outlineLevel="1"/>
    <col min="26" max="26" width="10.7109375" hidden="1" customWidth="1" outlineLevel="1"/>
    <col min="27" max="27" width="3.140625" hidden="1" customWidth="1" outlineLevel="1" collapsed="1"/>
    <col min="28" max="28" width="10.42578125" hidden="1" customWidth="1" outlineLevel="1" collapsed="1"/>
    <col min="29" max="29" width="9.140625" hidden="1" customWidth="1" outlineLevel="1"/>
    <col min="30" max="30" width="10.7109375" hidden="1" customWidth="1" outlineLevel="1"/>
    <col min="31" max="31" width="3" hidden="1" customWidth="1" outlineLevel="1" collapsed="1"/>
    <col min="32" max="32" width="10.42578125" hidden="1" customWidth="1" outlineLevel="1"/>
    <col min="33" max="33" width="9.140625" hidden="1" customWidth="1" outlineLevel="1"/>
    <col min="34" max="34" width="10.7109375" hidden="1" customWidth="1" outlineLevel="1"/>
    <col min="35" max="35" width="3.140625" hidden="1" customWidth="1" outlineLevel="1" collapsed="1"/>
    <col min="36" max="36" width="10.42578125" hidden="1" customWidth="1" outlineLevel="1"/>
    <col min="37" max="37" width="9.140625" hidden="1" customWidth="1" outlineLevel="1"/>
    <col min="38" max="38" width="10.7109375" hidden="1" customWidth="1" outlineLevel="1"/>
    <col min="39" max="39" width="3" hidden="1" customWidth="1" outlineLevel="1" collapsed="1"/>
    <col min="40" max="40" width="10.42578125" hidden="1" customWidth="1" outlineLevel="1"/>
    <col min="41" max="41" width="9.140625" hidden="1" customWidth="1" outlineLevel="1"/>
    <col min="42" max="42" width="10.7109375" hidden="1" customWidth="1" outlineLevel="1"/>
    <col min="43" max="43" width="3.140625" hidden="1" customWidth="1" outlineLevel="1" collapsed="1"/>
    <col min="44" max="44" width="10.42578125" hidden="1" customWidth="1" outlineLevel="1"/>
    <col min="45" max="45" width="9.140625" hidden="1" customWidth="1" outlineLevel="1"/>
    <col min="46" max="46" width="10.7109375" hidden="1" customWidth="1" outlineLevel="1"/>
    <col min="47" max="47" width="3" hidden="1" customWidth="1" outlineLevel="1" collapsed="1"/>
    <col min="48" max="48" width="10.42578125" hidden="1" customWidth="1" outlineLevel="1"/>
    <col min="49" max="49" width="9.140625" hidden="1" customWidth="1" outlineLevel="1"/>
    <col min="50" max="50" width="10.7109375" hidden="1" customWidth="1" outlineLevel="1"/>
    <col min="51" max="51" width="3" hidden="1" customWidth="1" outlineLevel="1" collapsed="1"/>
    <col min="52" max="52" width="10.42578125" hidden="1" customWidth="1" outlineLevel="2"/>
    <col min="53" max="53" width="9.140625" hidden="1" customWidth="1" outlineLevel="2"/>
    <col min="54" max="54" width="10.7109375" hidden="1" customWidth="1" outlineLevel="2"/>
    <col min="55" max="55" width="3" hidden="1" customWidth="1" outlineLevel="2" collapsed="1"/>
    <col min="56" max="56" width="10.42578125" hidden="1" customWidth="1" outlineLevel="2"/>
    <col min="57" max="57" width="9.140625" hidden="1" customWidth="1" outlineLevel="2"/>
    <col min="58" max="58" width="10.7109375" hidden="1" customWidth="1" outlineLevel="2"/>
    <col min="59" max="59" width="3" hidden="1" customWidth="1" outlineLevel="2" collapsed="1"/>
    <col min="60" max="60" width="10.42578125" hidden="1" customWidth="1" outlineLevel="3"/>
    <col min="61" max="61" width="9.140625" hidden="1" customWidth="1" outlineLevel="3"/>
    <col min="62" max="62" width="10.7109375" hidden="1" customWidth="1" outlineLevel="3"/>
    <col min="63" max="63" width="3" hidden="1" customWidth="1" outlineLevel="3" collapsed="1"/>
    <col min="64" max="64" width="10.42578125" hidden="1" customWidth="1" outlineLevel="2"/>
    <col min="65" max="65" width="9.140625" hidden="1" customWidth="1" outlineLevel="2"/>
    <col min="66" max="66" width="10.7109375" hidden="1" customWidth="1" outlineLevel="2"/>
    <col min="67" max="67" width="3" hidden="1" customWidth="1" outlineLevel="2"/>
    <col min="68" max="68" width="10.42578125" hidden="1" customWidth="1" outlineLevel="2"/>
    <col min="69" max="69" width="9.140625" hidden="1" customWidth="1" outlineLevel="2"/>
    <col min="70" max="70" width="10.7109375" hidden="1" customWidth="1" outlineLevel="2"/>
    <col min="71" max="71" width="3" hidden="1" customWidth="1" outlineLevel="2" collapsed="1"/>
    <col min="72" max="72" width="10.42578125" hidden="1" customWidth="1" outlineLevel="2"/>
    <col min="73" max="73" width="9.140625" hidden="1" customWidth="1" outlineLevel="2"/>
    <col min="74" max="74" width="10.7109375" hidden="1" customWidth="1" outlineLevel="2"/>
    <col min="75" max="75" width="3" hidden="1" customWidth="1" outlineLevel="2" collapsed="1"/>
    <col min="76" max="76" width="10.42578125" hidden="1" customWidth="1" outlineLevel="2"/>
    <col min="77" max="77" width="9.140625" hidden="1" customWidth="1" outlineLevel="2"/>
    <col min="78" max="78" width="10.7109375" hidden="1" customWidth="1" outlineLevel="2"/>
    <col min="79" max="79" width="3" hidden="1" customWidth="1" outlineLevel="2"/>
    <col min="80" max="80" width="10.42578125" hidden="1" customWidth="1" outlineLevel="1"/>
    <col min="81" max="81" width="9.140625" hidden="1" customWidth="1" outlineLevel="1"/>
    <col min="82" max="82" width="10.7109375" hidden="1" customWidth="1" outlineLevel="1"/>
    <col min="83" max="83" width="3" hidden="1" customWidth="1" outlineLevel="1" collapsed="1"/>
    <col min="84" max="84" width="10.42578125" hidden="1" customWidth="1" outlineLevel="1"/>
    <col min="85" max="85" width="9.140625" hidden="1" customWidth="1" outlineLevel="1"/>
    <col min="86" max="86" width="13" hidden="1" customWidth="1" outlineLevel="1"/>
    <col min="87" max="87" width="3" hidden="1" customWidth="1" outlineLevel="2" collapsed="1"/>
    <col min="88" max="88" width="10.42578125" hidden="1" customWidth="1" outlineLevel="2"/>
    <col min="89" max="89" width="9.140625" hidden="1" customWidth="1" outlineLevel="2"/>
    <col min="90" max="90" width="10.7109375" hidden="1" customWidth="1" outlineLevel="2"/>
    <col min="91" max="91" width="3" hidden="1" customWidth="1" outlineLevel="1"/>
    <col min="92" max="92" width="10.42578125" hidden="1" customWidth="1" outlineLevel="1"/>
    <col min="93" max="93" width="9.140625" hidden="1" customWidth="1" outlineLevel="1"/>
    <col min="94" max="94" width="13" hidden="1" customWidth="1" outlineLevel="1"/>
    <col min="95" max="95" width="3" hidden="1" customWidth="1" outlineLevel="1" collapsed="1"/>
    <col min="96" max="96" width="10.42578125" hidden="1" customWidth="1" outlineLevel="2"/>
    <col min="97" max="97" width="9.140625" hidden="1" customWidth="1" outlineLevel="2"/>
    <col min="98" max="98" width="13" hidden="1" customWidth="1" outlineLevel="2"/>
    <col min="99" max="99" width="3.140625" hidden="1" customWidth="1" outlineLevel="2"/>
    <col min="100" max="100" width="10.42578125" hidden="1" customWidth="1" outlineLevel="1"/>
    <col min="101" max="101" width="9.140625" hidden="1" customWidth="1" outlineLevel="1"/>
    <col min="102" max="102" width="13" hidden="1" customWidth="1" outlineLevel="1"/>
    <col min="103" max="103" width="3" hidden="1" customWidth="1" outlineLevel="2" collapsed="1"/>
    <col min="104" max="104" width="10.42578125" hidden="1" customWidth="1" outlineLevel="2"/>
    <col min="105" max="105" width="9.140625" hidden="1" customWidth="1" outlineLevel="2"/>
    <col min="106" max="106" width="13" hidden="1" customWidth="1" outlineLevel="2"/>
    <col min="107" max="107" width="3" hidden="1" customWidth="1" outlineLevel="1"/>
    <col min="108" max="109" width="9.140625" hidden="1" customWidth="1" outlineLevel="1"/>
    <col min="110" max="110" width="13" hidden="1" customWidth="1" outlineLevel="1"/>
    <col min="111" max="111" width="3" hidden="1" customWidth="1" outlineLevel="1"/>
    <col min="112" max="113" width="9.140625" hidden="1" customWidth="1" outlineLevel="1"/>
    <col min="114" max="114" width="13" hidden="1" customWidth="1" outlineLevel="1"/>
    <col min="115" max="115" width="3" hidden="1" customWidth="1" outlineLevel="1" collapsed="1"/>
    <col min="116" max="117" width="9.140625" hidden="1" customWidth="1" outlineLevel="2"/>
    <col min="118" max="118" width="13" hidden="1" customWidth="1" outlineLevel="2"/>
    <col min="119" max="119" width="3" hidden="1" customWidth="1" outlineLevel="1"/>
    <col min="120" max="121" width="9.140625" hidden="1" customWidth="1" outlineLevel="1"/>
    <col min="122" max="122" width="13" hidden="1" customWidth="1" outlineLevel="1"/>
    <col min="123" max="123" width="3" hidden="1" customWidth="1" outlineLevel="1"/>
    <col min="124" max="124" width="10.42578125" hidden="1" customWidth="1" outlineLevel="2"/>
    <col min="125" max="125" width="9.140625" hidden="1" customWidth="1" outlineLevel="2"/>
    <col min="126" max="126" width="13" hidden="1" customWidth="1" outlineLevel="2"/>
    <col min="127" max="127" width="3" hidden="1" customWidth="1" outlineLevel="1"/>
    <col min="128" max="128" width="9.140625" hidden="1" customWidth="1" outlineLevel="1"/>
    <col min="129" max="129" width="11" hidden="1" customWidth="1" outlineLevel="1"/>
    <col min="130" max="130" width="13" hidden="1" customWidth="1" outlineLevel="1"/>
    <col min="131" max="131" width="3" customWidth="1" collapsed="1"/>
    <col min="132" max="132" width="10.42578125" hidden="1" customWidth="1" outlineLevel="1"/>
    <col min="133" max="133" width="9.140625" hidden="1" customWidth="1" outlineLevel="1"/>
    <col min="134" max="134" width="13" hidden="1" customWidth="1" outlineLevel="1"/>
    <col min="135" max="135" width="3" customWidth="1" collapsed="1"/>
    <col min="136" max="137" width="9.140625" hidden="1" customWidth="1" outlineLevel="1"/>
    <col min="138" max="138" width="13" hidden="1" customWidth="1" outlineLevel="1"/>
    <col min="139" max="139" width="3" hidden="1" customWidth="1" outlineLevel="1"/>
    <col min="140" max="141" width="9.140625" hidden="1" customWidth="1" outlineLevel="1"/>
    <col min="142" max="142" width="13" hidden="1" customWidth="1" outlineLevel="1"/>
    <col min="143" max="143" width="2.42578125" hidden="1" customWidth="1" outlineLevel="1"/>
    <col min="144" max="145" width="9.140625" hidden="1" customWidth="1" outlineLevel="2"/>
    <col min="146" max="146" width="13" hidden="1" customWidth="1" outlineLevel="2"/>
    <col min="147" max="147" width="1.28515625" hidden="1" customWidth="1" outlineLevel="2"/>
    <col min="148" max="149" width="9.140625" hidden="1" customWidth="1" outlineLevel="1"/>
    <col min="150" max="150" width="13" hidden="1" customWidth="1" outlineLevel="1"/>
    <col min="151" max="151" width="2.28515625" hidden="1" customWidth="1" outlineLevel="1"/>
    <col min="152" max="153" width="9.140625" hidden="1" customWidth="1" outlineLevel="2"/>
    <col min="154" max="154" width="13" hidden="1" customWidth="1" outlineLevel="2"/>
    <col min="155" max="155" width="1.7109375" hidden="1" customWidth="1" outlineLevel="2"/>
    <col min="156" max="157" width="9.140625" hidden="1" customWidth="1" outlineLevel="1"/>
    <col min="158" max="158" width="13" hidden="1" customWidth="1" outlineLevel="1"/>
    <col min="159" max="159" width="1.42578125" hidden="1" customWidth="1" outlineLevel="1"/>
    <col min="160" max="161" width="9.140625" hidden="1" customWidth="1" outlineLevel="1"/>
    <col min="162" max="162" width="13" hidden="1" customWidth="1" outlineLevel="1"/>
    <col min="163" max="163" width="2" hidden="1" customWidth="1" outlineLevel="1"/>
    <col min="164" max="164" width="9.140625" customWidth="1" collapsed="1"/>
    <col min="165" max="165" width="9.140625" customWidth="1"/>
    <col min="166" max="166" width="13" customWidth="1"/>
    <col min="167" max="167" width="2" customWidth="1"/>
    <col min="168" max="169" width="9.140625" customWidth="1"/>
    <col min="170" max="170" width="13" customWidth="1"/>
    <col min="171" max="171" width="2.42578125" customWidth="1"/>
    <col min="172" max="173" width="9.140625" hidden="1" customWidth="1" outlineLevel="1"/>
    <col min="174" max="174" width="13" hidden="1" customWidth="1" outlineLevel="1"/>
    <col min="175" max="175" width="1.28515625" hidden="1" customWidth="1" outlineLevel="1"/>
    <col min="176" max="176" width="9.140625" customWidth="1" collapsed="1"/>
    <col min="177" max="177" width="9.140625" customWidth="1"/>
    <col min="178" max="178" width="13" customWidth="1"/>
    <col min="179" max="179" width="2.28515625" hidden="1" customWidth="1" outlineLevel="1"/>
    <col min="180" max="181" width="9.140625" hidden="1" customWidth="1" outlineLevel="1"/>
    <col min="182" max="182" width="13" hidden="1" customWidth="1" outlineLevel="1"/>
    <col min="183" max="183" width="2.28515625" customWidth="1" collapsed="1"/>
    <col min="184" max="185" width="9.140625" customWidth="1"/>
    <col min="186" max="186" width="13" customWidth="1"/>
    <col min="187" max="187" width="2.28515625" customWidth="1"/>
    <col min="188" max="188" width="9.140625" customWidth="1"/>
    <col min="189" max="189" width="9.140625" style="153" customWidth="1"/>
    <col min="190" max="190" width="13" customWidth="1"/>
    <col min="191" max="191" width="2.28515625" style="153" customWidth="1" collapsed="1"/>
    <col min="192" max="193" width="9.140625" style="153" customWidth="1"/>
    <col min="194" max="194" width="13" style="153" customWidth="1"/>
    <col min="195" max="195" width="2.28515625" style="153" customWidth="1" collapsed="1"/>
    <col min="196" max="197" width="9.140625" style="153" customWidth="1"/>
    <col min="198" max="198" width="13" style="153" customWidth="1"/>
    <col min="199" max="199" width="2.42578125" style="153" customWidth="1"/>
    <col min="200" max="201" width="9.140625" style="153" customWidth="1" outlineLevel="1"/>
    <col min="202" max="202" width="13" style="153" customWidth="1" outlineLevel="1"/>
  </cols>
  <sheetData>
    <row r="1" spans="2:16384">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c r="FF1" s="153"/>
      <c r="FG1" s="153"/>
      <c r="FH1" s="153"/>
      <c r="FI1" s="153"/>
      <c r="FJ1" s="153"/>
      <c r="FK1" s="153"/>
      <c r="FL1" s="153"/>
      <c r="FM1" s="153"/>
      <c r="FN1" s="153"/>
      <c r="FO1" s="153"/>
      <c r="FP1" s="153"/>
      <c r="FQ1" s="153"/>
      <c r="FR1" s="153"/>
      <c r="FS1" s="153"/>
      <c r="FT1" s="153"/>
      <c r="FU1" s="153"/>
      <c r="FV1" s="153"/>
      <c r="FW1" s="153"/>
      <c r="FX1" s="153"/>
      <c r="FY1" s="153"/>
      <c r="FZ1" s="153"/>
      <c r="GA1" s="153"/>
      <c r="GB1" s="153"/>
      <c r="GC1" s="153"/>
      <c r="GD1" s="153"/>
      <c r="GE1" s="153"/>
      <c r="GF1" s="153"/>
      <c r="GH1" s="153"/>
      <c r="GY1" s="197"/>
      <c r="HA1" s="197"/>
    </row>
    <row r="2" spans="2:16384">
      <c r="B2" s="153"/>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
      <c r="BF2" s="153"/>
      <c r="BG2" s="153"/>
      <c r="BH2" s="153"/>
      <c r="BI2" s="153"/>
      <c r="BJ2" s="153"/>
      <c r="BK2" s="153"/>
      <c r="BL2" s="153"/>
      <c r="BM2" s="15"/>
      <c r="BN2" s="153"/>
      <c r="BO2" s="153"/>
      <c r="BP2" s="153"/>
      <c r="BQ2" s="153"/>
      <c r="BR2" s="153"/>
      <c r="BS2" s="153"/>
      <c r="BT2" s="153"/>
      <c r="BU2" s="15"/>
      <c r="BV2" s="153"/>
      <c r="BW2" s="153"/>
      <c r="BX2" s="153"/>
      <c r="BY2" s="153"/>
      <c r="BZ2" s="153"/>
      <c r="CA2" s="153"/>
      <c r="CB2" s="153"/>
      <c r="CC2" s="153"/>
      <c r="CD2" s="153"/>
      <c r="CE2" s="153"/>
      <c r="CF2" s="153"/>
      <c r="CG2" s="153"/>
      <c r="CH2" s="153"/>
      <c r="CI2" s="153"/>
      <c r="CJ2" s="153"/>
      <c r="CK2" s="153"/>
      <c r="CL2" s="153"/>
      <c r="CM2" s="153"/>
      <c r="CN2" s="15"/>
      <c r="CO2" s="15"/>
      <c r="CP2" s="15"/>
      <c r="CQ2" s="15"/>
      <c r="CR2" s="15"/>
      <c r="CS2" s="15"/>
      <c r="CT2" s="15"/>
      <c r="CU2" s="15"/>
      <c r="CV2" s="15"/>
      <c r="CW2" s="15"/>
      <c r="CX2" s="15"/>
      <c r="CY2" s="15"/>
      <c r="CZ2" s="15"/>
      <c r="DA2" s="15"/>
      <c r="DB2" s="15"/>
      <c r="DC2" s="153"/>
      <c r="DD2" s="153"/>
      <c r="DE2" s="153"/>
      <c r="DF2" s="153"/>
      <c r="DG2" s="153"/>
      <c r="DH2" s="153"/>
      <c r="DI2" s="153"/>
      <c r="DJ2" s="153"/>
      <c r="DK2" s="153"/>
      <c r="DL2" s="153"/>
      <c r="DM2" s="153"/>
      <c r="DN2" s="153"/>
      <c r="DO2" s="153"/>
      <c r="DP2" s="153"/>
      <c r="DQ2" s="153"/>
      <c r="DR2" s="153"/>
      <c r="DS2" s="153"/>
      <c r="DT2" s="15"/>
      <c r="DU2" s="15"/>
      <c r="DV2" s="15"/>
      <c r="DW2" s="153"/>
      <c r="DX2" s="146"/>
      <c r="DY2" s="15"/>
      <c r="DZ2" s="15"/>
      <c r="EA2" s="15"/>
      <c r="EB2" s="15"/>
      <c r="EC2" s="15"/>
      <c r="ED2" s="15"/>
      <c r="EE2" s="153"/>
      <c r="EF2" s="134"/>
      <c r="EG2" s="134"/>
      <c r="EH2" s="153"/>
      <c r="EI2" s="153"/>
      <c r="EJ2" s="134"/>
      <c r="EK2" s="134"/>
      <c r="EL2" s="146"/>
      <c r="EM2" s="146"/>
      <c r="EN2" s="134"/>
      <c r="EO2" s="134"/>
      <c r="EP2" s="146"/>
      <c r="EQ2" s="153"/>
      <c r="ER2" s="134"/>
      <c r="ES2" s="134"/>
      <c r="ET2" s="146"/>
      <c r="EU2" s="146"/>
      <c r="EV2" s="15"/>
      <c r="EW2" s="146"/>
      <c r="EX2" s="146"/>
      <c r="EY2" s="134"/>
      <c r="EZ2" s="134"/>
      <c r="FA2" s="134"/>
      <c r="FB2" s="146"/>
      <c r="FC2" s="146"/>
      <c r="FD2" s="146"/>
      <c r="FE2" s="146"/>
      <c r="FF2" s="146"/>
      <c r="FG2" s="146"/>
      <c r="FH2" s="134"/>
      <c r="FI2" s="134"/>
      <c r="FJ2" s="146"/>
      <c r="FK2" s="146"/>
      <c r="FL2" s="134"/>
      <c r="FM2" s="134"/>
      <c r="FN2" s="146"/>
      <c r="FO2" s="146"/>
      <c r="FP2" s="134"/>
      <c r="FQ2" s="134"/>
      <c r="FR2" s="146"/>
      <c r="FS2" s="153"/>
      <c r="FT2" s="134"/>
      <c r="FU2" s="134"/>
      <c r="FV2" s="146"/>
      <c r="FW2" s="146"/>
      <c r="FX2" s="146"/>
      <c r="FY2" s="146"/>
      <c r="FZ2" s="146"/>
      <c r="GA2" s="146"/>
      <c r="GB2" s="146"/>
      <c r="GC2" s="146"/>
      <c r="GD2" s="146"/>
      <c r="GE2" s="146"/>
      <c r="GF2" s="146"/>
      <c r="GG2" s="146"/>
      <c r="GH2" s="153"/>
      <c r="GI2" s="146"/>
      <c r="GJ2" s="146"/>
      <c r="GK2" s="146"/>
      <c r="GL2" s="146"/>
      <c r="GM2" s="146"/>
      <c r="GN2" s="146"/>
      <c r="GO2" s="146"/>
      <c r="GP2" s="146"/>
      <c r="GQ2" s="146"/>
      <c r="GR2" s="134"/>
      <c r="GS2" s="134"/>
      <c r="GT2" s="146"/>
      <c r="GU2" s="153"/>
      <c r="GV2" s="153"/>
      <c r="GW2" s="153"/>
      <c r="GX2" s="153"/>
      <c r="GY2" s="197"/>
      <c r="GZ2" s="153"/>
      <c r="HA2" s="197"/>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c r="NY2" s="153"/>
      <c r="NZ2" s="153"/>
      <c r="OA2" s="153"/>
      <c r="OB2" s="153"/>
      <c r="OC2" s="153"/>
      <c r="OD2" s="153"/>
      <c r="OE2" s="153"/>
      <c r="OF2" s="153"/>
      <c r="OG2" s="153"/>
      <c r="OH2" s="153"/>
      <c r="OI2" s="153"/>
      <c r="OJ2" s="153"/>
      <c r="OK2" s="153"/>
      <c r="OL2" s="153"/>
      <c r="OM2" s="153"/>
      <c r="ON2" s="153"/>
      <c r="OO2" s="153"/>
      <c r="OP2" s="153"/>
      <c r="OQ2" s="153"/>
      <c r="OR2" s="153"/>
      <c r="OS2" s="153"/>
      <c r="OT2" s="153"/>
      <c r="OU2" s="153"/>
      <c r="OV2" s="153"/>
      <c r="OW2" s="153"/>
      <c r="OX2" s="153"/>
      <c r="OY2" s="153"/>
      <c r="OZ2" s="153"/>
      <c r="PA2" s="153"/>
      <c r="PB2" s="153"/>
      <c r="PC2" s="153"/>
      <c r="PD2" s="153"/>
      <c r="PE2" s="153"/>
      <c r="PF2" s="153"/>
      <c r="PG2" s="153"/>
      <c r="PH2" s="153"/>
      <c r="PI2" s="153"/>
      <c r="PJ2" s="153"/>
      <c r="PK2" s="153"/>
      <c r="PL2" s="153"/>
      <c r="PM2" s="153"/>
      <c r="PN2" s="153"/>
      <c r="PO2" s="153"/>
      <c r="PP2" s="153"/>
      <c r="PQ2" s="153"/>
      <c r="PR2" s="153"/>
      <c r="PS2" s="153"/>
      <c r="PT2" s="153"/>
      <c r="PU2" s="153"/>
      <c r="PV2" s="153"/>
      <c r="PW2" s="153"/>
      <c r="PX2" s="153"/>
      <c r="PY2" s="153"/>
      <c r="PZ2" s="153"/>
      <c r="QA2" s="153"/>
      <c r="QB2" s="153"/>
      <c r="QC2" s="153"/>
      <c r="QD2" s="153"/>
      <c r="QE2" s="153"/>
      <c r="QF2" s="153"/>
      <c r="QG2" s="153"/>
      <c r="QH2" s="153"/>
      <c r="QI2" s="153"/>
      <c r="QJ2" s="153"/>
      <c r="QK2" s="153"/>
      <c r="QL2" s="153"/>
      <c r="QM2" s="153"/>
      <c r="QN2" s="153"/>
      <c r="QO2" s="153"/>
      <c r="QP2" s="153"/>
      <c r="QQ2" s="153"/>
      <c r="QR2" s="153"/>
      <c r="QS2" s="153"/>
      <c r="QT2" s="153"/>
      <c r="QU2" s="153"/>
      <c r="QV2" s="153"/>
      <c r="QW2" s="153"/>
      <c r="QX2" s="153"/>
      <c r="QY2" s="153"/>
      <c r="QZ2" s="153"/>
      <c r="RA2" s="153"/>
      <c r="RB2" s="153"/>
      <c r="RC2" s="153"/>
      <c r="RD2" s="153"/>
      <c r="RE2" s="153"/>
      <c r="RF2" s="153"/>
      <c r="RG2" s="153"/>
      <c r="RH2" s="153"/>
      <c r="RI2" s="153"/>
      <c r="RJ2" s="153"/>
      <c r="RK2" s="153"/>
      <c r="RL2" s="153"/>
      <c r="RM2" s="153"/>
      <c r="RN2" s="153"/>
      <c r="RO2" s="153"/>
      <c r="RP2" s="153"/>
      <c r="RQ2" s="153"/>
      <c r="RR2" s="153"/>
      <c r="RS2" s="153"/>
      <c r="RT2" s="153"/>
      <c r="RU2" s="153"/>
      <c r="RV2" s="153"/>
      <c r="RW2" s="153"/>
      <c r="RX2" s="153"/>
      <c r="RY2" s="153"/>
      <c r="RZ2" s="153"/>
      <c r="SA2" s="153"/>
      <c r="SB2" s="153"/>
      <c r="SC2" s="153"/>
      <c r="SD2" s="153"/>
      <c r="SE2" s="153"/>
      <c r="SF2" s="153"/>
      <c r="SG2" s="153"/>
      <c r="SH2" s="153"/>
      <c r="SI2" s="153"/>
      <c r="SJ2" s="153"/>
      <c r="SK2" s="153"/>
      <c r="SL2" s="153"/>
      <c r="SM2" s="153"/>
      <c r="SN2" s="153"/>
      <c r="SO2" s="153"/>
      <c r="SP2" s="153"/>
      <c r="SQ2" s="153"/>
      <c r="SR2" s="153"/>
      <c r="SS2" s="153"/>
      <c r="ST2" s="153"/>
      <c r="SU2" s="153"/>
      <c r="SV2" s="153"/>
      <c r="SW2" s="153"/>
      <c r="SX2" s="153"/>
      <c r="SY2" s="153"/>
      <c r="SZ2" s="153"/>
      <c r="TA2" s="153"/>
      <c r="TB2" s="153"/>
      <c r="TC2" s="153"/>
      <c r="TD2" s="153"/>
      <c r="TE2" s="153"/>
      <c r="TF2" s="153"/>
      <c r="TG2" s="153"/>
      <c r="TH2" s="153"/>
      <c r="TI2" s="153"/>
      <c r="TJ2" s="153"/>
      <c r="TK2" s="153"/>
      <c r="TL2" s="153"/>
      <c r="TM2" s="153"/>
      <c r="TN2" s="153"/>
      <c r="TO2" s="153"/>
      <c r="TP2" s="153"/>
      <c r="TQ2" s="153"/>
      <c r="TR2" s="153"/>
      <c r="TS2" s="153"/>
      <c r="TT2" s="153"/>
      <c r="TU2" s="153"/>
      <c r="TV2" s="153"/>
      <c r="TW2" s="153"/>
      <c r="TX2" s="153"/>
      <c r="TY2" s="153"/>
      <c r="TZ2" s="153"/>
      <c r="UA2" s="153"/>
      <c r="UB2" s="153"/>
      <c r="UC2" s="153"/>
      <c r="UD2" s="153"/>
      <c r="UE2" s="153"/>
      <c r="UF2" s="153"/>
      <c r="UG2" s="153"/>
      <c r="UH2" s="153"/>
      <c r="UI2" s="153"/>
      <c r="UJ2" s="153"/>
      <c r="UK2" s="153"/>
      <c r="UL2" s="153"/>
      <c r="UM2" s="153"/>
      <c r="UN2" s="153"/>
      <c r="UO2" s="153"/>
      <c r="UP2" s="153"/>
      <c r="UQ2" s="153"/>
      <c r="UR2" s="153"/>
      <c r="US2" s="153"/>
      <c r="UT2" s="153"/>
      <c r="UU2" s="153"/>
      <c r="UV2" s="153"/>
      <c r="UW2" s="153"/>
      <c r="UX2" s="153"/>
      <c r="UY2" s="153"/>
      <c r="UZ2" s="153"/>
      <c r="VA2" s="153"/>
      <c r="VB2" s="153"/>
      <c r="VC2" s="153"/>
      <c r="VD2" s="153"/>
      <c r="VE2" s="153"/>
      <c r="VF2" s="153"/>
      <c r="VG2" s="153"/>
      <c r="VH2" s="153"/>
      <c r="VI2" s="153"/>
      <c r="VJ2" s="153"/>
      <c r="VK2" s="153"/>
      <c r="VL2" s="153"/>
      <c r="VM2" s="153"/>
      <c r="VN2" s="153"/>
      <c r="VO2" s="153"/>
      <c r="VP2" s="153"/>
      <c r="VQ2" s="153"/>
      <c r="VR2" s="153"/>
      <c r="VS2" s="153"/>
      <c r="VT2" s="153"/>
      <c r="VU2" s="153"/>
      <c r="VV2" s="153"/>
      <c r="VW2" s="153"/>
      <c r="VX2" s="153"/>
      <c r="VY2" s="153"/>
      <c r="VZ2" s="153"/>
      <c r="WA2" s="153"/>
      <c r="WB2" s="153"/>
      <c r="WC2" s="153"/>
      <c r="WD2" s="153"/>
      <c r="WE2" s="153"/>
      <c r="WF2" s="153"/>
      <c r="WG2" s="153"/>
      <c r="WH2" s="153"/>
      <c r="WI2" s="153"/>
      <c r="WJ2" s="153"/>
      <c r="WK2" s="153"/>
      <c r="WL2" s="153"/>
      <c r="WM2" s="153"/>
      <c r="WN2" s="153"/>
      <c r="WO2" s="153"/>
      <c r="WP2" s="153"/>
      <c r="WQ2" s="153"/>
      <c r="WR2" s="153"/>
      <c r="WS2" s="153"/>
      <c r="WT2" s="153"/>
      <c r="WU2" s="153"/>
      <c r="WV2" s="153"/>
      <c r="WW2" s="153"/>
      <c r="WX2" s="153"/>
      <c r="WY2" s="153"/>
      <c r="WZ2" s="153"/>
      <c r="XA2" s="153"/>
      <c r="XB2" s="153"/>
      <c r="XC2" s="153"/>
      <c r="XD2" s="153"/>
      <c r="XE2" s="153"/>
      <c r="XF2" s="153"/>
      <c r="XG2" s="153"/>
      <c r="XH2" s="153"/>
      <c r="XI2" s="153"/>
      <c r="XJ2" s="153"/>
      <c r="XK2" s="153"/>
      <c r="XL2" s="153"/>
      <c r="XM2" s="153"/>
      <c r="XN2" s="153"/>
      <c r="XO2" s="153"/>
      <c r="XP2" s="153"/>
      <c r="XQ2" s="153"/>
      <c r="XR2" s="153"/>
      <c r="XS2" s="153"/>
      <c r="XT2" s="153"/>
      <c r="XU2" s="153"/>
      <c r="XV2" s="153"/>
      <c r="XW2" s="153"/>
      <c r="XX2" s="153"/>
      <c r="XY2" s="153"/>
      <c r="XZ2" s="153"/>
      <c r="YA2" s="153"/>
      <c r="YB2" s="153"/>
      <c r="YC2" s="153"/>
      <c r="YD2" s="153"/>
      <c r="YE2" s="153"/>
      <c r="YF2" s="153"/>
      <c r="YG2" s="153"/>
      <c r="YH2" s="153"/>
      <c r="YI2" s="153"/>
      <c r="YJ2" s="153"/>
      <c r="YK2" s="153"/>
      <c r="YL2" s="153"/>
      <c r="YM2" s="153"/>
      <c r="YN2" s="153"/>
      <c r="YO2" s="153"/>
      <c r="YP2" s="153"/>
      <c r="YQ2" s="153"/>
      <c r="YR2" s="153"/>
      <c r="YS2" s="153"/>
      <c r="YT2" s="153"/>
      <c r="YU2" s="153"/>
      <c r="YV2" s="153"/>
      <c r="YW2" s="153"/>
      <c r="YX2" s="153"/>
      <c r="YY2" s="153"/>
      <c r="YZ2" s="153"/>
      <c r="ZA2" s="153"/>
      <c r="ZB2" s="153"/>
      <c r="ZC2" s="153"/>
      <c r="ZD2" s="153"/>
      <c r="ZE2" s="153"/>
      <c r="ZF2" s="153"/>
      <c r="ZG2" s="153"/>
      <c r="ZH2" s="153"/>
      <c r="ZI2" s="153"/>
      <c r="ZJ2" s="153"/>
      <c r="ZK2" s="153"/>
      <c r="ZL2" s="153"/>
      <c r="ZM2" s="153"/>
      <c r="ZN2" s="153"/>
      <c r="ZO2" s="153"/>
      <c r="ZP2" s="153"/>
      <c r="ZQ2" s="153"/>
      <c r="ZR2" s="153"/>
      <c r="ZS2" s="153"/>
      <c r="ZT2" s="153"/>
      <c r="ZU2" s="153"/>
      <c r="ZV2" s="153"/>
      <c r="ZW2" s="153"/>
      <c r="ZX2" s="153"/>
      <c r="ZY2" s="153"/>
      <c r="ZZ2" s="153"/>
      <c r="AAA2" s="153"/>
      <c r="AAB2" s="153"/>
      <c r="AAC2" s="153"/>
      <c r="AAD2" s="153"/>
      <c r="AAE2" s="153"/>
      <c r="AAF2" s="153"/>
      <c r="AAG2" s="153"/>
      <c r="AAH2" s="153"/>
      <c r="AAI2" s="153"/>
      <c r="AAJ2" s="153"/>
      <c r="AAK2" s="153"/>
      <c r="AAL2" s="153"/>
      <c r="AAM2" s="153"/>
      <c r="AAN2" s="153"/>
      <c r="AAO2" s="153"/>
      <c r="AAP2" s="153"/>
      <c r="AAQ2" s="153"/>
      <c r="AAR2" s="153"/>
      <c r="AAS2" s="153"/>
      <c r="AAT2" s="153"/>
      <c r="AAU2" s="153"/>
      <c r="AAV2" s="153"/>
      <c r="AAW2" s="153"/>
      <c r="AAX2" s="153"/>
      <c r="AAY2" s="153"/>
      <c r="AAZ2" s="153"/>
      <c r="ABA2" s="153"/>
      <c r="ABB2" s="153"/>
      <c r="ABC2" s="153"/>
      <c r="ABD2" s="153"/>
      <c r="ABE2" s="153"/>
      <c r="ABF2" s="153"/>
      <c r="ABG2" s="153"/>
      <c r="ABH2" s="153"/>
      <c r="ABI2" s="153"/>
      <c r="ABJ2" s="153"/>
      <c r="ABK2" s="153"/>
      <c r="ABL2" s="153"/>
      <c r="ABM2" s="153"/>
      <c r="ABN2" s="153"/>
      <c r="ABO2" s="153"/>
      <c r="ABP2" s="153"/>
      <c r="ABQ2" s="153"/>
      <c r="ABR2" s="153"/>
      <c r="ABS2" s="153"/>
      <c r="ABT2" s="153"/>
      <c r="ABU2" s="153"/>
      <c r="ABV2" s="153"/>
      <c r="ABW2" s="153"/>
      <c r="ABX2" s="153"/>
      <c r="ABY2" s="153"/>
      <c r="ABZ2" s="153"/>
      <c r="ACA2" s="153"/>
      <c r="ACB2" s="153"/>
      <c r="ACC2" s="153"/>
      <c r="ACD2" s="153"/>
      <c r="ACE2" s="153"/>
      <c r="ACF2" s="153"/>
      <c r="ACG2" s="153"/>
      <c r="ACH2" s="153"/>
      <c r="ACI2" s="153"/>
      <c r="ACJ2" s="153"/>
      <c r="ACK2" s="153"/>
      <c r="ACL2" s="153"/>
      <c r="ACM2" s="153"/>
      <c r="ACN2" s="153"/>
      <c r="ACO2" s="153"/>
      <c r="ACP2" s="153"/>
      <c r="ACQ2" s="153"/>
      <c r="ACR2" s="153"/>
      <c r="ACS2" s="153"/>
      <c r="ACT2" s="153"/>
      <c r="ACU2" s="153"/>
      <c r="ACV2" s="153"/>
      <c r="ACW2" s="153"/>
      <c r="ACX2" s="153"/>
      <c r="ACY2" s="153"/>
      <c r="ACZ2" s="153"/>
      <c r="ADA2" s="153"/>
      <c r="ADB2" s="153"/>
      <c r="ADC2" s="153"/>
      <c r="ADD2" s="153"/>
      <c r="ADE2" s="153"/>
      <c r="ADF2" s="153"/>
      <c r="ADG2" s="153"/>
      <c r="ADH2" s="153"/>
      <c r="ADI2" s="153"/>
      <c r="ADJ2" s="153"/>
      <c r="ADK2" s="153"/>
      <c r="ADL2" s="153"/>
      <c r="ADM2" s="153"/>
      <c r="ADN2" s="153"/>
      <c r="ADO2" s="153"/>
      <c r="ADP2" s="153"/>
      <c r="ADQ2" s="153"/>
      <c r="ADR2" s="153"/>
      <c r="ADS2" s="153"/>
      <c r="ADT2" s="153"/>
      <c r="ADU2" s="153"/>
      <c r="ADV2" s="153"/>
      <c r="ADW2" s="153"/>
      <c r="ADX2" s="153"/>
      <c r="ADY2" s="153"/>
      <c r="ADZ2" s="153"/>
      <c r="AEA2" s="153"/>
      <c r="AEB2" s="153"/>
      <c r="AEC2" s="153"/>
      <c r="AED2" s="153"/>
      <c r="AEE2" s="153"/>
      <c r="AEF2" s="153"/>
      <c r="AEG2" s="153"/>
      <c r="AEH2" s="153"/>
      <c r="AEI2" s="153"/>
      <c r="AEJ2" s="153"/>
      <c r="AEK2" s="153"/>
      <c r="AEL2" s="153"/>
      <c r="AEM2" s="153"/>
      <c r="AEN2" s="153"/>
      <c r="AEO2" s="153"/>
      <c r="AEP2" s="153"/>
      <c r="AEQ2" s="153"/>
      <c r="AER2" s="153"/>
      <c r="AES2" s="153"/>
      <c r="AET2" s="153"/>
      <c r="AEU2" s="153"/>
      <c r="AEV2" s="153"/>
      <c r="AEW2" s="153"/>
      <c r="AEX2" s="153"/>
      <c r="AEY2" s="153"/>
      <c r="AEZ2" s="153"/>
      <c r="AFA2" s="153"/>
      <c r="AFB2" s="153"/>
      <c r="AFC2" s="153"/>
      <c r="AFD2" s="153"/>
      <c r="AFE2" s="153"/>
      <c r="AFF2" s="153"/>
      <c r="AFG2" s="153"/>
      <c r="AFH2" s="153"/>
      <c r="AFI2" s="153"/>
      <c r="AFJ2" s="153"/>
      <c r="AFK2" s="153"/>
      <c r="AFL2" s="153"/>
      <c r="AFM2" s="153"/>
      <c r="AFN2" s="153"/>
      <c r="AFO2" s="153"/>
      <c r="AFP2" s="153"/>
      <c r="AFQ2" s="153"/>
      <c r="AFR2" s="153"/>
      <c r="AFS2" s="153"/>
      <c r="AFT2" s="153"/>
      <c r="AFU2" s="153"/>
      <c r="AFV2" s="153"/>
      <c r="AFW2" s="153"/>
      <c r="AFX2" s="153"/>
      <c r="AFY2" s="153"/>
      <c r="AFZ2" s="153"/>
      <c r="AGA2" s="153"/>
      <c r="AGB2" s="153"/>
      <c r="AGC2" s="153"/>
      <c r="AGD2" s="153"/>
      <c r="AGE2" s="153"/>
      <c r="AGF2" s="153"/>
      <c r="AGG2" s="153"/>
      <c r="AGH2" s="153"/>
      <c r="AGI2" s="153"/>
      <c r="AGJ2" s="153"/>
      <c r="AGK2" s="153"/>
      <c r="AGL2" s="153"/>
      <c r="AGM2" s="153"/>
      <c r="AGN2" s="153"/>
      <c r="AGO2" s="153"/>
      <c r="AGP2" s="153"/>
      <c r="AGQ2" s="153"/>
      <c r="AGR2" s="153"/>
      <c r="AGS2" s="153"/>
      <c r="AGT2" s="153"/>
      <c r="AGU2" s="153"/>
      <c r="AGV2" s="153"/>
      <c r="AGW2" s="153"/>
      <c r="AGX2" s="153"/>
      <c r="AGY2" s="153"/>
      <c r="AGZ2" s="153"/>
      <c r="AHA2" s="153"/>
      <c r="AHB2" s="153"/>
      <c r="AHC2" s="153"/>
      <c r="AHD2" s="153"/>
      <c r="AHE2" s="153"/>
      <c r="AHF2" s="153"/>
      <c r="AHG2" s="153"/>
      <c r="AHH2" s="153"/>
      <c r="AHI2" s="153"/>
      <c r="AHJ2" s="153"/>
      <c r="AHK2" s="153"/>
      <c r="AHL2" s="153"/>
      <c r="AHM2" s="153"/>
      <c r="AHN2" s="153"/>
      <c r="AHO2" s="153"/>
      <c r="AHP2" s="153"/>
      <c r="AHQ2" s="153"/>
      <c r="AHR2" s="153"/>
      <c r="AHS2" s="153"/>
      <c r="AHT2" s="153"/>
      <c r="AHU2" s="153"/>
      <c r="AHV2" s="153"/>
      <c r="AHW2" s="153"/>
      <c r="AHX2" s="153"/>
      <c r="AHY2" s="153"/>
      <c r="AHZ2" s="153"/>
      <c r="AIA2" s="153"/>
      <c r="AIB2" s="153"/>
      <c r="AIC2" s="153"/>
      <c r="AID2" s="153"/>
      <c r="AIE2" s="153"/>
      <c r="AIF2" s="153"/>
      <c r="AIG2" s="153"/>
      <c r="AIH2" s="153"/>
      <c r="AII2" s="153"/>
      <c r="AIJ2" s="153"/>
      <c r="AIK2" s="153"/>
      <c r="AIL2" s="153"/>
      <c r="AIM2" s="153"/>
      <c r="AIN2" s="153"/>
      <c r="AIO2" s="153"/>
      <c r="AIP2" s="153"/>
      <c r="AIQ2" s="153"/>
      <c r="AIR2" s="153"/>
      <c r="AIS2" s="153"/>
      <c r="AIT2" s="153"/>
      <c r="AIU2" s="153"/>
      <c r="AIV2" s="153"/>
      <c r="AIW2" s="153"/>
      <c r="AIX2" s="153"/>
      <c r="AIY2" s="153"/>
      <c r="AIZ2" s="153"/>
      <c r="AJA2" s="153"/>
      <c r="AJB2" s="153"/>
      <c r="AJC2" s="153"/>
      <c r="AJD2" s="153"/>
      <c r="AJE2" s="153"/>
      <c r="AJF2" s="153"/>
      <c r="AJG2" s="153"/>
      <c r="AJH2" s="153"/>
      <c r="AJI2" s="153"/>
      <c r="AJJ2" s="153"/>
      <c r="AJK2" s="153"/>
      <c r="AJL2" s="153"/>
      <c r="AJM2" s="153"/>
      <c r="AJN2" s="153"/>
      <c r="AJO2" s="153"/>
      <c r="AJP2" s="153"/>
      <c r="AJQ2" s="153"/>
      <c r="AJR2" s="153"/>
      <c r="AJS2" s="153"/>
      <c r="AJT2" s="153"/>
      <c r="AJU2" s="153"/>
      <c r="AJV2" s="153"/>
      <c r="AJW2" s="153"/>
      <c r="AJX2" s="153"/>
      <c r="AJY2" s="153"/>
      <c r="AJZ2" s="153"/>
      <c r="AKA2" s="153"/>
      <c r="AKB2" s="153"/>
      <c r="AKC2" s="153"/>
      <c r="AKD2" s="153"/>
      <c r="AKE2" s="153"/>
      <c r="AKF2" s="153"/>
      <c r="AKG2" s="153"/>
      <c r="AKH2" s="153"/>
      <c r="AKI2" s="153"/>
      <c r="AKJ2" s="153"/>
      <c r="AKK2" s="153"/>
      <c r="AKL2" s="153"/>
      <c r="AKM2" s="153"/>
      <c r="AKN2" s="153"/>
      <c r="AKO2" s="153"/>
      <c r="AKP2" s="153"/>
      <c r="AKQ2" s="153"/>
      <c r="AKR2" s="153"/>
      <c r="AKS2" s="153"/>
      <c r="AKT2" s="153"/>
      <c r="AKU2" s="153"/>
      <c r="AKV2" s="153"/>
      <c r="AKW2" s="153"/>
      <c r="AKX2" s="153"/>
      <c r="AKY2" s="153"/>
      <c r="AKZ2" s="153"/>
      <c r="ALA2" s="153"/>
      <c r="ALB2" s="153"/>
      <c r="ALC2" s="153"/>
      <c r="ALD2" s="153"/>
      <c r="ALE2" s="153"/>
      <c r="ALF2" s="153"/>
      <c r="ALG2" s="153"/>
      <c r="ALH2" s="153"/>
      <c r="ALI2" s="153"/>
      <c r="ALJ2" s="153"/>
      <c r="ALK2" s="153"/>
      <c r="ALL2" s="153"/>
      <c r="ALM2" s="153"/>
      <c r="ALN2" s="153"/>
      <c r="ALO2" s="153"/>
      <c r="ALP2" s="153"/>
      <c r="ALQ2" s="153"/>
      <c r="ALR2" s="153"/>
      <c r="ALS2" s="153"/>
      <c r="ALT2" s="153"/>
      <c r="ALU2" s="153"/>
      <c r="ALV2" s="153"/>
      <c r="ALW2" s="153"/>
      <c r="ALX2" s="153"/>
      <c r="ALY2" s="153"/>
      <c r="ALZ2" s="153"/>
      <c r="AMA2" s="153"/>
      <c r="AMB2" s="153"/>
      <c r="AMC2" s="153"/>
      <c r="AMD2" s="153"/>
      <c r="AME2" s="153"/>
      <c r="AMF2" s="153"/>
      <c r="AMG2" s="153"/>
      <c r="AMH2" s="153"/>
      <c r="AMI2" s="153"/>
      <c r="AMJ2" s="153"/>
      <c r="AMK2" s="153"/>
      <c r="AML2" s="153"/>
      <c r="AMM2" s="153"/>
      <c r="AMN2" s="153"/>
      <c r="AMO2" s="153"/>
      <c r="AMP2" s="153"/>
      <c r="AMQ2" s="153"/>
      <c r="AMR2" s="153"/>
      <c r="AMS2" s="153"/>
      <c r="AMT2" s="153"/>
      <c r="AMU2" s="153"/>
      <c r="AMV2" s="153"/>
      <c r="AMW2" s="153"/>
      <c r="AMX2" s="153"/>
      <c r="AMY2" s="153"/>
      <c r="AMZ2" s="153"/>
      <c r="ANA2" s="153"/>
      <c r="ANB2" s="153"/>
      <c r="ANC2" s="153"/>
      <c r="AND2" s="153"/>
      <c r="ANE2" s="153"/>
      <c r="ANF2" s="153"/>
      <c r="ANG2" s="153"/>
      <c r="ANH2" s="153"/>
      <c r="ANI2" s="153"/>
      <c r="ANJ2" s="153"/>
      <c r="ANK2" s="153"/>
      <c r="ANL2" s="153"/>
      <c r="ANM2" s="153"/>
      <c r="ANN2" s="153"/>
      <c r="ANO2" s="153"/>
      <c r="ANP2" s="153"/>
      <c r="ANQ2" s="153"/>
      <c r="ANR2" s="153"/>
      <c r="ANS2" s="153"/>
      <c r="ANT2" s="153"/>
      <c r="ANU2" s="153"/>
      <c r="ANV2" s="153"/>
      <c r="ANW2" s="153"/>
      <c r="ANX2" s="153"/>
      <c r="ANY2" s="153"/>
      <c r="ANZ2" s="153"/>
      <c r="AOA2" s="153"/>
      <c r="AOB2" s="153"/>
      <c r="AOC2" s="153"/>
      <c r="AOD2" s="153"/>
      <c r="AOE2" s="153"/>
      <c r="AOF2" s="153"/>
      <c r="AOG2" s="153"/>
      <c r="AOH2" s="153"/>
      <c r="AOI2" s="153"/>
      <c r="AOJ2" s="153"/>
      <c r="AOK2" s="153"/>
      <c r="AOL2" s="153"/>
      <c r="AOM2" s="153"/>
      <c r="AON2" s="153"/>
      <c r="AOO2" s="153"/>
      <c r="AOP2" s="153"/>
      <c r="AOQ2" s="153"/>
      <c r="AOR2" s="153"/>
      <c r="AOS2" s="153"/>
      <c r="AOT2" s="153"/>
      <c r="AOU2" s="153"/>
      <c r="AOV2" s="153"/>
      <c r="AOW2" s="153"/>
      <c r="AOX2" s="153"/>
      <c r="AOY2" s="153"/>
      <c r="AOZ2" s="153"/>
      <c r="APA2" s="153"/>
      <c r="APB2" s="153"/>
      <c r="APC2" s="153"/>
      <c r="APD2" s="153"/>
      <c r="APE2" s="153"/>
      <c r="APF2" s="153"/>
      <c r="APG2" s="153"/>
      <c r="APH2" s="153"/>
      <c r="API2" s="153"/>
      <c r="APJ2" s="153"/>
      <c r="APK2" s="153"/>
      <c r="APL2" s="153"/>
      <c r="APM2" s="153"/>
      <c r="APN2" s="153"/>
      <c r="APO2" s="153"/>
      <c r="APP2" s="153"/>
      <c r="APQ2" s="153"/>
      <c r="APR2" s="153"/>
      <c r="APS2" s="153"/>
      <c r="APT2" s="153"/>
      <c r="APU2" s="153"/>
      <c r="APV2" s="153"/>
      <c r="APW2" s="153"/>
      <c r="APX2" s="153"/>
      <c r="APY2" s="153"/>
      <c r="APZ2" s="153"/>
      <c r="AQA2" s="153"/>
      <c r="AQB2" s="153"/>
      <c r="AQC2" s="153"/>
      <c r="AQD2" s="153"/>
      <c r="AQE2" s="153"/>
      <c r="AQF2" s="153"/>
      <c r="AQG2" s="153"/>
      <c r="AQH2" s="153"/>
      <c r="AQI2" s="153"/>
      <c r="AQJ2" s="153"/>
      <c r="AQK2" s="153"/>
      <c r="AQL2" s="153"/>
      <c r="AQM2" s="153"/>
      <c r="AQN2" s="153"/>
      <c r="AQO2" s="153"/>
      <c r="AQP2" s="153"/>
      <c r="AQQ2" s="153"/>
      <c r="AQR2" s="153"/>
      <c r="AQS2" s="153"/>
      <c r="AQT2" s="153"/>
      <c r="AQU2" s="153"/>
      <c r="AQV2" s="153"/>
      <c r="AQW2" s="153"/>
      <c r="AQX2" s="153"/>
      <c r="AQY2" s="153"/>
      <c r="AQZ2" s="153"/>
      <c r="ARA2" s="153"/>
      <c r="ARB2" s="153"/>
      <c r="ARC2" s="153"/>
      <c r="ARD2" s="153"/>
      <c r="ARE2" s="153"/>
      <c r="ARF2" s="153"/>
      <c r="ARG2" s="153"/>
      <c r="ARH2" s="153"/>
      <c r="ARI2" s="153"/>
      <c r="ARJ2" s="153"/>
      <c r="ARK2" s="153"/>
      <c r="ARL2" s="153"/>
      <c r="ARM2" s="153"/>
      <c r="ARN2" s="153"/>
      <c r="ARO2" s="153"/>
      <c r="ARP2" s="153"/>
      <c r="ARQ2" s="153"/>
      <c r="ARR2" s="153"/>
      <c r="ARS2" s="153"/>
      <c r="ART2" s="153"/>
      <c r="ARU2" s="153"/>
      <c r="ARV2" s="153"/>
      <c r="ARW2" s="153"/>
      <c r="ARX2" s="153"/>
      <c r="ARY2" s="153"/>
      <c r="ARZ2" s="153"/>
      <c r="ASA2" s="153"/>
      <c r="ASB2" s="153"/>
      <c r="ASC2" s="153"/>
      <c r="ASD2" s="153"/>
      <c r="ASE2" s="153"/>
      <c r="ASF2" s="153"/>
      <c r="ASG2" s="153"/>
      <c r="ASH2" s="153"/>
      <c r="ASI2" s="153"/>
      <c r="ASJ2" s="153"/>
      <c r="ASK2" s="153"/>
      <c r="ASL2" s="153"/>
      <c r="ASM2" s="153"/>
      <c r="ASN2" s="153"/>
      <c r="ASO2" s="153"/>
      <c r="ASP2" s="153"/>
      <c r="ASQ2" s="153"/>
      <c r="ASR2" s="153"/>
      <c r="ASS2" s="153"/>
      <c r="AST2" s="153"/>
      <c r="ASU2" s="153"/>
      <c r="ASV2" s="153"/>
      <c r="ASW2" s="153"/>
      <c r="ASX2" s="153"/>
      <c r="ASY2" s="153"/>
      <c r="ASZ2" s="153"/>
      <c r="ATA2" s="153"/>
      <c r="ATB2" s="153"/>
      <c r="ATC2" s="153"/>
      <c r="ATD2" s="153"/>
      <c r="ATE2" s="153"/>
      <c r="ATF2" s="153"/>
      <c r="ATG2" s="153"/>
      <c r="ATH2" s="153"/>
      <c r="ATI2" s="153"/>
      <c r="ATJ2" s="153"/>
      <c r="ATK2" s="153"/>
      <c r="ATL2" s="153"/>
      <c r="ATM2" s="153"/>
      <c r="ATN2" s="153"/>
      <c r="ATO2" s="153"/>
      <c r="ATP2" s="153"/>
      <c r="ATQ2" s="153"/>
      <c r="ATR2" s="153"/>
      <c r="ATS2" s="153"/>
      <c r="ATT2" s="153"/>
      <c r="ATU2" s="153"/>
      <c r="ATV2" s="153"/>
      <c r="ATW2" s="153"/>
      <c r="ATX2" s="153"/>
      <c r="ATY2" s="153"/>
      <c r="ATZ2" s="153"/>
      <c r="AUA2" s="153"/>
      <c r="AUB2" s="153"/>
      <c r="AUC2" s="153"/>
      <c r="AUD2" s="153"/>
      <c r="AUE2" s="153"/>
      <c r="AUF2" s="153"/>
      <c r="AUG2" s="153"/>
      <c r="AUH2" s="153"/>
      <c r="AUI2" s="153"/>
      <c r="AUJ2" s="153"/>
      <c r="AUK2" s="153"/>
      <c r="AUL2" s="153"/>
      <c r="AUM2" s="153"/>
      <c r="AUN2" s="153"/>
      <c r="AUO2" s="153"/>
      <c r="AUP2" s="153"/>
      <c r="AUQ2" s="153"/>
      <c r="AUR2" s="153"/>
      <c r="AUS2" s="153"/>
      <c r="AUT2" s="153"/>
      <c r="AUU2" s="153"/>
      <c r="AUV2" s="153"/>
      <c r="AUW2" s="153"/>
      <c r="AUX2" s="153"/>
      <c r="AUY2" s="153"/>
      <c r="AUZ2" s="153"/>
      <c r="AVA2" s="153"/>
      <c r="AVB2" s="153"/>
      <c r="AVC2" s="153"/>
      <c r="AVD2" s="153"/>
      <c r="AVE2" s="153"/>
      <c r="AVF2" s="153"/>
      <c r="AVG2" s="153"/>
      <c r="AVH2" s="153"/>
      <c r="AVI2" s="153"/>
      <c r="AVJ2" s="153"/>
      <c r="AVK2" s="153"/>
      <c r="AVL2" s="153"/>
      <c r="AVM2" s="153"/>
      <c r="AVN2" s="153"/>
      <c r="AVO2" s="153"/>
      <c r="AVP2" s="153"/>
      <c r="AVQ2" s="153"/>
      <c r="AVR2" s="153"/>
      <c r="AVS2" s="153"/>
      <c r="AVT2" s="153"/>
      <c r="AVU2" s="153"/>
      <c r="AVV2" s="153"/>
      <c r="AVW2" s="153"/>
      <c r="AVX2" s="153"/>
      <c r="AVY2" s="153"/>
      <c r="AVZ2" s="153"/>
      <c r="AWA2" s="153"/>
      <c r="AWB2" s="153"/>
      <c r="AWC2" s="153"/>
      <c r="AWD2" s="153"/>
      <c r="AWE2" s="153"/>
      <c r="AWF2" s="153"/>
      <c r="AWG2" s="153"/>
      <c r="AWH2" s="153"/>
      <c r="AWI2" s="153"/>
      <c r="AWJ2" s="153"/>
      <c r="AWK2" s="153"/>
      <c r="AWL2" s="153"/>
      <c r="AWM2" s="153"/>
      <c r="AWN2" s="153"/>
      <c r="AWO2" s="153"/>
      <c r="AWP2" s="153"/>
      <c r="AWQ2" s="153"/>
      <c r="AWR2" s="153"/>
      <c r="AWS2" s="153"/>
      <c r="AWT2" s="153"/>
      <c r="AWU2" s="153"/>
      <c r="AWV2" s="153"/>
      <c r="AWW2" s="153"/>
      <c r="AWX2" s="153"/>
      <c r="AWY2" s="153"/>
      <c r="AWZ2" s="153"/>
      <c r="AXA2" s="153"/>
      <c r="AXB2" s="153"/>
      <c r="AXC2" s="153"/>
      <c r="AXD2" s="153"/>
      <c r="AXE2" s="153"/>
      <c r="AXF2" s="153"/>
      <c r="AXG2" s="153"/>
      <c r="AXH2" s="153"/>
      <c r="AXI2" s="153"/>
      <c r="AXJ2" s="153"/>
      <c r="AXK2" s="153"/>
      <c r="AXL2" s="153"/>
      <c r="AXM2" s="153"/>
      <c r="AXN2" s="153"/>
      <c r="AXO2" s="153"/>
      <c r="AXP2" s="153"/>
      <c r="AXQ2" s="153"/>
      <c r="AXR2" s="153"/>
      <c r="AXS2" s="153"/>
      <c r="AXT2" s="153"/>
      <c r="AXU2" s="153"/>
      <c r="AXV2" s="153"/>
      <c r="AXW2" s="153"/>
      <c r="AXX2" s="153"/>
      <c r="AXY2" s="153"/>
      <c r="AXZ2" s="153"/>
      <c r="AYA2" s="153"/>
      <c r="AYB2" s="153"/>
      <c r="AYC2" s="153"/>
      <c r="AYD2" s="153"/>
      <c r="AYE2" s="153"/>
      <c r="AYF2" s="153"/>
      <c r="AYG2" s="153"/>
      <c r="AYH2" s="153"/>
      <c r="AYI2" s="153"/>
      <c r="AYJ2" s="153"/>
      <c r="AYK2" s="153"/>
      <c r="AYL2" s="153"/>
      <c r="AYM2" s="153"/>
      <c r="AYN2" s="153"/>
      <c r="AYO2" s="153"/>
      <c r="AYP2" s="153"/>
      <c r="AYQ2" s="153"/>
      <c r="AYR2" s="153"/>
      <c r="AYS2" s="153"/>
      <c r="AYT2" s="153"/>
      <c r="AYU2" s="153"/>
      <c r="AYV2" s="153"/>
      <c r="AYW2" s="153"/>
      <c r="AYX2" s="153"/>
      <c r="AYY2" s="153"/>
      <c r="AYZ2" s="153"/>
      <c r="AZA2" s="153"/>
      <c r="AZB2" s="153"/>
      <c r="AZC2" s="153"/>
      <c r="AZD2" s="153"/>
      <c r="AZE2" s="153"/>
      <c r="AZF2" s="153"/>
      <c r="AZG2" s="153"/>
      <c r="AZH2" s="153"/>
      <c r="AZI2" s="153"/>
      <c r="AZJ2" s="153"/>
      <c r="AZK2" s="153"/>
      <c r="AZL2" s="153"/>
      <c r="AZM2" s="153"/>
      <c r="AZN2" s="153"/>
      <c r="AZO2" s="153"/>
      <c r="AZP2" s="153"/>
      <c r="AZQ2" s="153"/>
      <c r="AZR2" s="153"/>
      <c r="AZS2" s="153"/>
      <c r="AZT2" s="153"/>
      <c r="AZU2" s="153"/>
      <c r="AZV2" s="153"/>
      <c r="AZW2" s="153"/>
      <c r="AZX2" s="153"/>
      <c r="AZY2" s="153"/>
      <c r="AZZ2" s="153"/>
      <c r="BAA2" s="153"/>
      <c r="BAB2" s="153"/>
      <c r="BAC2" s="153"/>
      <c r="BAD2" s="153"/>
      <c r="BAE2" s="153"/>
      <c r="BAF2" s="153"/>
      <c r="BAG2" s="153"/>
      <c r="BAH2" s="153"/>
      <c r="BAI2" s="153"/>
      <c r="BAJ2" s="153"/>
      <c r="BAK2" s="153"/>
      <c r="BAL2" s="153"/>
      <c r="BAM2" s="153"/>
      <c r="BAN2" s="153"/>
      <c r="BAO2" s="153"/>
      <c r="BAP2" s="153"/>
      <c r="BAQ2" s="153"/>
      <c r="BAR2" s="153"/>
      <c r="BAS2" s="153"/>
      <c r="BAT2" s="153"/>
      <c r="BAU2" s="153"/>
      <c r="BAV2" s="153"/>
      <c r="BAW2" s="153"/>
      <c r="BAX2" s="153"/>
      <c r="BAY2" s="153"/>
      <c r="BAZ2" s="153"/>
      <c r="BBA2" s="153"/>
      <c r="BBB2" s="153"/>
      <c r="BBC2" s="153"/>
      <c r="BBD2" s="153"/>
      <c r="BBE2" s="153"/>
      <c r="BBF2" s="153"/>
      <c r="BBG2" s="153"/>
      <c r="BBH2" s="153"/>
      <c r="BBI2" s="153"/>
      <c r="BBJ2" s="153"/>
      <c r="BBK2" s="153"/>
      <c r="BBL2" s="153"/>
      <c r="BBM2" s="153"/>
      <c r="BBN2" s="153"/>
      <c r="BBO2" s="153"/>
      <c r="BBP2" s="153"/>
      <c r="BBQ2" s="153"/>
      <c r="BBR2" s="153"/>
      <c r="BBS2" s="153"/>
      <c r="BBT2" s="153"/>
      <c r="BBU2" s="153"/>
      <c r="BBV2" s="153"/>
      <c r="BBW2" s="153"/>
      <c r="BBX2" s="153"/>
      <c r="BBY2" s="153"/>
      <c r="BBZ2" s="153"/>
      <c r="BCA2" s="153"/>
      <c r="BCB2" s="153"/>
      <c r="BCC2" s="153"/>
      <c r="BCD2" s="153"/>
      <c r="BCE2" s="153"/>
      <c r="BCF2" s="153"/>
      <c r="BCG2" s="153"/>
      <c r="BCH2" s="153"/>
      <c r="BCI2" s="153"/>
      <c r="BCJ2" s="153"/>
      <c r="BCK2" s="153"/>
      <c r="BCL2" s="153"/>
      <c r="BCM2" s="153"/>
      <c r="BCN2" s="153"/>
      <c r="BCO2" s="153"/>
      <c r="BCP2" s="153"/>
      <c r="BCQ2" s="153"/>
      <c r="BCR2" s="153"/>
      <c r="BCS2" s="153"/>
      <c r="BCT2" s="153"/>
      <c r="BCU2" s="153"/>
      <c r="BCV2" s="153"/>
      <c r="BCW2" s="153"/>
      <c r="BCX2" s="153"/>
      <c r="BCY2" s="153"/>
      <c r="BCZ2" s="153"/>
      <c r="BDA2" s="153"/>
      <c r="BDB2" s="153"/>
      <c r="BDC2" s="153"/>
      <c r="BDD2" s="153"/>
      <c r="BDE2" s="153"/>
      <c r="BDF2" s="153"/>
      <c r="BDG2" s="153"/>
      <c r="BDH2" s="153"/>
      <c r="BDI2" s="153"/>
      <c r="BDJ2" s="153"/>
      <c r="BDK2" s="153"/>
      <c r="BDL2" s="153"/>
      <c r="BDM2" s="153"/>
      <c r="BDN2" s="153"/>
      <c r="BDO2" s="153"/>
      <c r="BDP2" s="153"/>
      <c r="BDQ2" s="153"/>
      <c r="BDR2" s="153"/>
      <c r="BDS2" s="153"/>
      <c r="BDT2" s="153"/>
      <c r="BDU2" s="153"/>
      <c r="BDV2" s="153"/>
      <c r="BDW2" s="153"/>
      <c r="BDX2" s="153"/>
      <c r="BDY2" s="153"/>
      <c r="BDZ2" s="153"/>
      <c r="BEA2" s="153"/>
      <c r="BEB2" s="153"/>
      <c r="BEC2" s="153"/>
      <c r="BED2" s="153"/>
      <c r="BEE2" s="153"/>
      <c r="BEF2" s="153"/>
      <c r="BEG2" s="153"/>
      <c r="BEH2" s="153"/>
      <c r="BEI2" s="153"/>
      <c r="BEJ2" s="153"/>
      <c r="BEK2" s="153"/>
      <c r="BEL2" s="153"/>
      <c r="BEM2" s="153"/>
      <c r="BEN2" s="153"/>
      <c r="BEO2" s="153"/>
      <c r="BEP2" s="153"/>
      <c r="BEQ2" s="153"/>
      <c r="BER2" s="153"/>
      <c r="BES2" s="153"/>
      <c r="BET2" s="153"/>
      <c r="BEU2" s="153"/>
      <c r="BEV2" s="153"/>
      <c r="BEW2" s="153"/>
      <c r="BEX2" s="153"/>
      <c r="BEY2" s="153"/>
      <c r="BEZ2" s="153"/>
      <c r="BFA2" s="153"/>
      <c r="BFB2" s="153"/>
      <c r="BFC2" s="153"/>
      <c r="BFD2" s="153"/>
      <c r="BFE2" s="153"/>
      <c r="BFF2" s="153"/>
      <c r="BFG2" s="153"/>
      <c r="BFH2" s="153"/>
      <c r="BFI2" s="153"/>
      <c r="BFJ2" s="153"/>
      <c r="BFK2" s="153"/>
      <c r="BFL2" s="153"/>
      <c r="BFM2" s="153"/>
      <c r="BFN2" s="153"/>
      <c r="BFO2" s="153"/>
      <c r="BFP2" s="153"/>
      <c r="BFQ2" s="153"/>
      <c r="BFR2" s="153"/>
      <c r="BFS2" s="153"/>
      <c r="BFT2" s="153"/>
      <c r="BFU2" s="153"/>
      <c r="BFV2" s="153"/>
      <c r="BFW2" s="153"/>
      <c r="BFX2" s="153"/>
      <c r="BFY2" s="153"/>
      <c r="BFZ2" s="153"/>
      <c r="BGA2" s="153"/>
      <c r="BGB2" s="153"/>
      <c r="BGC2" s="153"/>
      <c r="BGD2" s="153"/>
      <c r="BGE2" s="153"/>
      <c r="BGF2" s="153"/>
      <c r="BGG2" s="153"/>
      <c r="BGH2" s="153"/>
      <c r="BGI2" s="153"/>
      <c r="BGJ2" s="153"/>
      <c r="BGK2" s="153"/>
      <c r="BGL2" s="153"/>
      <c r="BGM2" s="153"/>
      <c r="BGN2" s="153"/>
      <c r="BGO2" s="153"/>
      <c r="BGP2" s="153"/>
      <c r="BGQ2" s="153"/>
      <c r="BGR2" s="153"/>
      <c r="BGS2" s="153"/>
      <c r="BGT2" s="153"/>
      <c r="BGU2" s="153"/>
      <c r="BGV2" s="153"/>
      <c r="BGW2" s="153"/>
      <c r="BGX2" s="153"/>
      <c r="BGY2" s="153"/>
      <c r="BGZ2" s="153"/>
      <c r="BHA2" s="153"/>
      <c r="BHB2" s="153"/>
      <c r="BHC2" s="153"/>
      <c r="BHD2" s="153"/>
      <c r="BHE2" s="153"/>
      <c r="BHF2" s="153"/>
      <c r="BHG2" s="153"/>
      <c r="BHH2" s="153"/>
      <c r="BHI2" s="153"/>
      <c r="BHJ2" s="153"/>
      <c r="BHK2" s="153"/>
      <c r="BHL2" s="153"/>
      <c r="BHM2" s="153"/>
      <c r="BHN2" s="153"/>
      <c r="BHO2" s="153"/>
      <c r="BHP2" s="153"/>
      <c r="BHQ2" s="153"/>
      <c r="BHR2" s="153"/>
      <c r="BHS2" s="153"/>
      <c r="BHT2" s="153"/>
      <c r="BHU2" s="153"/>
      <c r="BHV2" s="153"/>
      <c r="BHW2" s="153"/>
      <c r="BHX2" s="153"/>
      <c r="BHY2" s="153"/>
      <c r="BHZ2" s="153"/>
      <c r="BIA2" s="153"/>
      <c r="BIB2" s="153"/>
      <c r="BIC2" s="153"/>
      <c r="BID2" s="153"/>
      <c r="BIE2" s="153"/>
      <c r="BIF2" s="153"/>
      <c r="BIG2" s="153"/>
      <c r="BIH2" s="153"/>
      <c r="BII2" s="153"/>
      <c r="BIJ2" s="153"/>
      <c r="BIK2" s="153"/>
      <c r="BIL2" s="153"/>
      <c r="BIM2" s="153"/>
      <c r="BIN2" s="153"/>
      <c r="BIO2" s="153"/>
      <c r="BIP2" s="153"/>
      <c r="BIQ2" s="153"/>
      <c r="BIR2" s="153"/>
      <c r="BIS2" s="153"/>
      <c r="BIT2" s="153"/>
      <c r="BIU2" s="153"/>
      <c r="BIV2" s="153"/>
      <c r="BIW2" s="153"/>
      <c r="BIX2" s="153"/>
      <c r="BIY2" s="153"/>
      <c r="BIZ2" s="153"/>
      <c r="BJA2" s="153"/>
      <c r="BJB2" s="153"/>
      <c r="BJC2" s="153"/>
      <c r="BJD2" s="153"/>
      <c r="BJE2" s="153"/>
      <c r="BJF2" s="153"/>
      <c r="BJG2" s="153"/>
      <c r="BJH2" s="153"/>
      <c r="BJI2" s="153"/>
      <c r="BJJ2" s="153"/>
      <c r="BJK2" s="153"/>
      <c r="BJL2" s="153"/>
      <c r="BJM2" s="153"/>
      <c r="BJN2" s="153"/>
      <c r="BJO2" s="153"/>
      <c r="BJP2" s="153"/>
      <c r="BJQ2" s="153"/>
      <c r="BJR2" s="153"/>
      <c r="BJS2" s="153"/>
      <c r="BJT2" s="153"/>
      <c r="BJU2" s="153"/>
      <c r="BJV2" s="153"/>
      <c r="BJW2" s="153"/>
      <c r="BJX2" s="153"/>
      <c r="BJY2" s="153"/>
      <c r="BJZ2" s="153"/>
      <c r="BKA2" s="153"/>
      <c r="BKB2" s="153"/>
      <c r="BKC2" s="153"/>
      <c r="BKD2" s="153"/>
      <c r="BKE2" s="153"/>
      <c r="BKF2" s="153"/>
      <c r="BKG2" s="153"/>
      <c r="BKH2" s="153"/>
      <c r="BKI2" s="153"/>
      <c r="BKJ2" s="153"/>
      <c r="BKK2" s="153"/>
      <c r="BKL2" s="153"/>
      <c r="BKM2" s="153"/>
      <c r="BKN2" s="153"/>
      <c r="BKO2" s="153"/>
      <c r="BKP2" s="153"/>
      <c r="BKQ2" s="153"/>
      <c r="BKR2" s="153"/>
      <c r="BKS2" s="153"/>
      <c r="BKT2" s="153"/>
      <c r="BKU2" s="153"/>
      <c r="BKV2" s="153"/>
      <c r="BKW2" s="153"/>
      <c r="BKX2" s="153"/>
      <c r="BKY2" s="153"/>
      <c r="BKZ2" s="153"/>
      <c r="BLA2" s="153"/>
      <c r="BLB2" s="153"/>
      <c r="BLC2" s="153"/>
      <c r="BLD2" s="153"/>
      <c r="BLE2" s="153"/>
      <c r="BLF2" s="153"/>
      <c r="BLG2" s="153"/>
      <c r="BLH2" s="153"/>
      <c r="BLI2" s="153"/>
      <c r="BLJ2" s="153"/>
      <c r="BLK2" s="153"/>
      <c r="BLL2" s="153"/>
      <c r="BLM2" s="153"/>
      <c r="BLN2" s="153"/>
      <c r="BLO2" s="153"/>
      <c r="BLP2" s="153"/>
      <c r="BLQ2" s="153"/>
      <c r="BLR2" s="153"/>
      <c r="BLS2" s="153"/>
      <c r="BLT2" s="153"/>
      <c r="BLU2" s="153"/>
      <c r="BLV2" s="153"/>
      <c r="BLW2" s="153"/>
      <c r="BLX2" s="153"/>
      <c r="BLY2" s="153"/>
      <c r="BLZ2" s="153"/>
      <c r="BMA2" s="153"/>
      <c r="BMB2" s="153"/>
      <c r="BMC2" s="153"/>
      <c r="BMD2" s="153"/>
      <c r="BME2" s="153"/>
      <c r="BMF2" s="153"/>
      <c r="BMG2" s="153"/>
      <c r="BMH2" s="153"/>
      <c r="BMI2" s="153"/>
      <c r="BMJ2" s="153"/>
      <c r="BMK2" s="153"/>
      <c r="BML2" s="153"/>
      <c r="BMM2" s="153"/>
      <c r="BMN2" s="153"/>
      <c r="BMO2" s="153"/>
      <c r="BMP2" s="153"/>
      <c r="BMQ2" s="153"/>
      <c r="BMR2" s="153"/>
      <c r="BMS2" s="153"/>
      <c r="BMT2" s="153"/>
      <c r="BMU2" s="153"/>
      <c r="BMV2" s="153"/>
      <c r="BMW2" s="153"/>
      <c r="BMX2" s="153"/>
      <c r="BMY2" s="153"/>
      <c r="BMZ2" s="153"/>
      <c r="BNA2" s="153"/>
      <c r="BNB2" s="153"/>
      <c r="BNC2" s="153"/>
      <c r="BND2" s="153"/>
      <c r="BNE2" s="153"/>
      <c r="BNF2" s="153"/>
      <c r="BNG2" s="153"/>
      <c r="BNH2" s="153"/>
      <c r="BNI2" s="153"/>
      <c r="BNJ2" s="153"/>
      <c r="BNK2" s="153"/>
      <c r="BNL2" s="153"/>
      <c r="BNM2" s="153"/>
      <c r="BNN2" s="153"/>
      <c r="BNO2" s="153"/>
      <c r="BNP2" s="153"/>
      <c r="BNQ2" s="153"/>
      <c r="BNR2" s="153"/>
      <c r="BNS2" s="153"/>
      <c r="BNT2" s="153"/>
      <c r="BNU2" s="153"/>
      <c r="BNV2" s="153"/>
      <c r="BNW2" s="153"/>
      <c r="BNX2" s="153"/>
      <c r="BNY2" s="153"/>
      <c r="BNZ2" s="153"/>
      <c r="BOA2" s="153"/>
      <c r="BOB2" s="153"/>
      <c r="BOC2" s="153"/>
      <c r="BOD2" s="153"/>
      <c r="BOE2" s="153"/>
      <c r="BOF2" s="153"/>
      <c r="BOG2" s="153"/>
      <c r="BOH2" s="153"/>
      <c r="BOI2" s="153"/>
      <c r="BOJ2" s="153"/>
      <c r="BOK2" s="153"/>
      <c r="BOL2" s="153"/>
      <c r="BOM2" s="153"/>
      <c r="BON2" s="153"/>
      <c r="BOO2" s="153"/>
      <c r="BOP2" s="153"/>
      <c r="BOQ2" s="153"/>
      <c r="BOR2" s="153"/>
      <c r="BOS2" s="153"/>
      <c r="BOT2" s="153"/>
      <c r="BOU2" s="153"/>
      <c r="BOV2" s="153"/>
      <c r="BOW2" s="153"/>
      <c r="BOX2" s="153"/>
      <c r="BOY2" s="153"/>
      <c r="BOZ2" s="153"/>
      <c r="BPA2" s="153"/>
      <c r="BPB2" s="153"/>
      <c r="BPC2" s="153"/>
      <c r="BPD2" s="153"/>
      <c r="BPE2" s="153"/>
      <c r="BPF2" s="153"/>
      <c r="BPG2" s="153"/>
      <c r="BPH2" s="153"/>
      <c r="BPI2" s="153"/>
      <c r="BPJ2" s="153"/>
      <c r="BPK2" s="153"/>
      <c r="BPL2" s="153"/>
      <c r="BPM2" s="153"/>
      <c r="BPN2" s="153"/>
      <c r="BPO2" s="153"/>
      <c r="BPP2" s="153"/>
      <c r="BPQ2" s="153"/>
      <c r="BPR2" s="153"/>
      <c r="BPS2" s="153"/>
      <c r="BPT2" s="153"/>
      <c r="BPU2" s="153"/>
      <c r="BPV2" s="153"/>
      <c r="BPW2" s="153"/>
      <c r="BPX2" s="153"/>
      <c r="BPY2" s="153"/>
      <c r="BPZ2" s="153"/>
      <c r="BQA2" s="153"/>
      <c r="BQB2" s="153"/>
      <c r="BQC2" s="153"/>
      <c r="BQD2" s="153"/>
      <c r="BQE2" s="153"/>
      <c r="BQF2" s="153"/>
      <c r="BQG2" s="153"/>
      <c r="BQH2" s="153"/>
      <c r="BQI2" s="153"/>
      <c r="BQJ2" s="153"/>
      <c r="BQK2" s="153"/>
      <c r="BQL2" s="153"/>
      <c r="BQM2" s="153"/>
      <c r="BQN2" s="153"/>
      <c r="BQO2" s="153"/>
      <c r="BQP2" s="153"/>
      <c r="BQQ2" s="153"/>
      <c r="BQR2" s="153"/>
      <c r="BQS2" s="153"/>
      <c r="BQT2" s="153"/>
      <c r="BQU2" s="153"/>
      <c r="BQV2" s="153"/>
      <c r="BQW2" s="153"/>
      <c r="BQX2" s="153"/>
      <c r="BQY2" s="153"/>
      <c r="BQZ2" s="153"/>
      <c r="BRA2" s="153"/>
      <c r="BRB2" s="153"/>
      <c r="BRC2" s="153"/>
      <c r="BRD2" s="153"/>
      <c r="BRE2" s="153"/>
      <c r="BRF2" s="153"/>
      <c r="BRG2" s="153"/>
      <c r="BRH2" s="153"/>
      <c r="BRI2" s="153"/>
      <c r="BRJ2" s="153"/>
      <c r="BRK2" s="153"/>
      <c r="BRL2" s="153"/>
      <c r="BRM2" s="153"/>
      <c r="BRN2" s="153"/>
      <c r="BRO2" s="153"/>
      <c r="BRP2" s="153"/>
      <c r="BRQ2" s="153"/>
      <c r="BRR2" s="153"/>
      <c r="BRS2" s="153"/>
      <c r="BRT2" s="153"/>
      <c r="BRU2" s="153"/>
      <c r="BRV2" s="153"/>
      <c r="BRW2" s="153"/>
      <c r="BRX2" s="153"/>
      <c r="BRY2" s="153"/>
      <c r="BRZ2" s="153"/>
      <c r="BSA2" s="153"/>
      <c r="BSB2" s="153"/>
      <c r="BSC2" s="153"/>
      <c r="BSD2" s="153"/>
      <c r="BSE2" s="153"/>
      <c r="BSF2" s="153"/>
      <c r="BSG2" s="153"/>
      <c r="BSH2" s="153"/>
      <c r="BSI2" s="153"/>
      <c r="BSJ2" s="153"/>
      <c r="BSK2" s="153"/>
      <c r="BSL2" s="153"/>
      <c r="BSM2" s="153"/>
      <c r="BSN2" s="153"/>
      <c r="BSO2" s="153"/>
      <c r="BSP2" s="153"/>
      <c r="BSQ2" s="153"/>
      <c r="BSR2" s="153"/>
      <c r="BSS2" s="153"/>
      <c r="BST2" s="153"/>
      <c r="BSU2" s="153"/>
      <c r="BSV2" s="153"/>
      <c r="BSW2" s="153"/>
      <c r="BSX2" s="153"/>
      <c r="BSY2" s="153"/>
      <c r="BSZ2" s="153"/>
      <c r="BTA2" s="153"/>
      <c r="BTB2" s="153"/>
      <c r="BTC2" s="153"/>
      <c r="BTD2" s="153"/>
      <c r="BTE2" s="153"/>
      <c r="BTF2" s="153"/>
      <c r="BTG2" s="153"/>
      <c r="BTH2" s="153"/>
      <c r="BTI2" s="153"/>
      <c r="BTJ2" s="153"/>
      <c r="BTK2" s="153"/>
      <c r="BTL2" s="153"/>
      <c r="BTM2" s="153"/>
      <c r="BTN2" s="153"/>
      <c r="BTO2" s="153"/>
      <c r="BTP2" s="153"/>
      <c r="BTQ2" s="153"/>
      <c r="BTR2" s="153"/>
      <c r="BTS2" s="153"/>
      <c r="BTT2" s="153"/>
      <c r="BTU2" s="153"/>
      <c r="BTV2" s="153"/>
      <c r="BTW2" s="153"/>
      <c r="BTX2" s="153"/>
      <c r="BTY2" s="153"/>
      <c r="BTZ2" s="153"/>
      <c r="BUA2" s="153"/>
      <c r="BUB2" s="153"/>
      <c r="BUC2" s="153"/>
      <c r="BUD2" s="153"/>
      <c r="BUE2" s="153"/>
      <c r="BUF2" s="153"/>
      <c r="BUG2" s="153"/>
      <c r="BUH2" s="153"/>
      <c r="BUI2" s="153"/>
      <c r="BUJ2" s="153"/>
      <c r="BUK2" s="153"/>
      <c r="BUL2" s="153"/>
      <c r="BUM2" s="153"/>
      <c r="BUN2" s="153"/>
      <c r="BUO2" s="153"/>
      <c r="BUP2" s="153"/>
      <c r="BUQ2" s="153"/>
      <c r="BUR2" s="153"/>
      <c r="BUS2" s="153"/>
      <c r="BUT2" s="153"/>
      <c r="BUU2" s="153"/>
      <c r="BUV2" s="153"/>
      <c r="BUW2" s="153"/>
      <c r="BUX2" s="153"/>
      <c r="BUY2" s="153"/>
      <c r="BUZ2" s="153"/>
      <c r="BVA2" s="153"/>
      <c r="BVB2" s="153"/>
      <c r="BVC2" s="153"/>
      <c r="BVD2" s="153"/>
      <c r="BVE2" s="153"/>
      <c r="BVF2" s="153"/>
      <c r="BVG2" s="153"/>
      <c r="BVH2" s="153"/>
      <c r="BVI2" s="153"/>
      <c r="BVJ2" s="153"/>
      <c r="BVK2" s="153"/>
      <c r="BVL2" s="153"/>
      <c r="BVM2" s="153"/>
      <c r="BVN2" s="153"/>
      <c r="BVO2" s="153"/>
      <c r="BVP2" s="153"/>
      <c r="BVQ2" s="153"/>
      <c r="BVR2" s="153"/>
      <c r="BVS2" s="153"/>
      <c r="BVT2" s="153"/>
      <c r="BVU2" s="153"/>
      <c r="BVV2" s="153"/>
      <c r="BVW2" s="153"/>
      <c r="BVX2" s="153"/>
      <c r="BVY2" s="153"/>
      <c r="BVZ2" s="153"/>
      <c r="BWA2" s="153"/>
      <c r="BWB2" s="153"/>
      <c r="BWC2" s="153"/>
      <c r="BWD2" s="153"/>
      <c r="BWE2" s="153"/>
      <c r="BWF2" s="153"/>
      <c r="BWG2" s="153"/>
      <c r="BWH2" s="153"/>
      <c r="BWI2" s="153"/>
      <c r="BWJ2" s="153"/>
      <c r="BWK2" s="153"/>
      <c r="BWL2" s="153"/>
      <c r="BWM2" s="153"/>
      <c r="BWN2" s="153"/>
      <c r="BWO2" s="153"/>
      <c r="BWP2" s="153"/>
      <c r="BWQ2" s="153"/>
      <c r="BWR2" s="153"/>
      <c r="BWS2" s="153"/>
      <c r="BWT2" s="153"/>
      <c r="BWU2" s="153"/>
      <c r="BWV2" s="153"/>
      <c r="BWW2" s="153"/>
      <c r="BWX2" s="153"/>
      <c r="BWY2" s="153"/>
      <c r="BWZ2" s="153"/>
      <c r="BXA2" s="153"/>
      <c r="BXB2" s="153"/>
      <c r="BXC2" s="153"/>
      <c r="BXD2" s="153"/>
      <c r="BXE2" s="153"/>
      <c r="BXF2" s="153"/>
      <c r="BXG2" s="153"/>
      <c r="BXH2" s="153"/>
      <c r="BXI2" s="153"/>
      <c r="BXJ2" s="153"/>
      <c r="BXK2" s="153"/>
      <c r="BXL2" s="153"/>
      <c r="BXM2" s="153"/>
      <c r="BXN2" s="153"/>
      <c r="BXO2" s="153"/>
      <c r="BXP2" s="153"/>
      <c r="BXQ2" s="153"/>
      <c r="BXR2" s="153"/>
      <c r="BXS2" s="153"/>
      <c r="BXT2" s="153"/>
      <c r="BXU2" s="153"/>
      <c r="BXV2" s="153"/>
      <c r="BXW2" s="153"/>
      <c r="BXX2" s="153"/>
      <c r="BXY2" s="153"/>
      <c r="BXZ2" s="153"/>
      <c r="BYA2" s="153"/>
      <c r="BYB2" s="153"/>
      <c r="BYC2" s="153"/>
      <c r="BYD2" s="153"/>
      <c r="BYE2" s="153"/>
      <c r="BYF2" s="153"/>
      <c r="BYG2" s="153"/>
      <c r="BYH2" s="153"/>
      <c r="BYI2" s="153"/>
      <c r="BYJ2" s="153"/>
      <c r="BYK2" s="153"/>
      <c r="BYL2" s="153"/>
      <c r="BYM2" s="153"/>
      <c r="BYN2" s="153"/>
      <c r="BYO2" s="153"/>
      <c r="BYP2" s="153"/>
      <c r="BYQ2" s="153"/>
      <c r="BYR2" s="153"/>
      <c r="BYS2" s="153"/>
      <c r="BYT2" s="153"/>
      <c r="BYU2" s="153"/>
      <c r="BYV2" s="153"/>
      <c r="BYW2" s="153"/>
      <c r="BYX2" s="153"/>
      <c r="BYY2" s="153"/>
      <c r="BYZ2" s="153"/>
      <c r="BZA2" s="153"/>
      <c r="BZB2" s="153"/>
      <c r="BZC2" s="153"/>
      <c r="BZD2" s="153"/>
      <c r="BZE2" s="153"/>
      <c r="BZF2" s="153"/>
      <c r="BZG2" s="153"/>
      <c r="BZH2" s="153"/>
      <c r="BZI2" s="153"/>
      <c r="BZJ2" s="153"/>
      <c r="BZK2" s="153"/>
      <c r="BZL2" s="153"/>
      <c r="BZM2" s="153"/>
      <c r="BZN2" s="153"/>
      <c r="BZO2" s="153"/>
      <c r="BZP2" s="153"/>
      <c r="BZQ2" s="153"/>
      <c r="BZR2" s="153"/>
      <c r="BZS2" s="153"/>
      <c r="BZT2" s="153"/>
      <c r="BZU2" s="153"/>
      <c r="BZV2" s="153"/>
      <c r="BZW2" s="153"/>
      <c r="BZX2" s="153"/>
      <c r="BZY2" s="153"/>
      <c r="BZZ2" s="153"/>
      <c r="CAA2" s="153"/>
      <c r="CAB2" s="153"/>
      <c r="CAC2" s="153"/>
      <c r="CAD2" s="153"/>
      <c r="CAE2" s="153"/>
      <c r="CAF2" s="153"/>
      <c r="CAG2" s="153"/>
      <c r="CAH2" s="153"/>
      <c r="CAI2" s="153"/>
      <c r="CAJ2" s="153"/>
      <c r="CAK2" s="153"/>
      <c r="CAL2" s="153"/>
      <c r="CAM2" s="153"/>
      <c r="CAN2" s="153"/>
      <c r="CAO2" s="153"/>
      <c r="CAP2" s="153"/>
      <c r="CAQ2" s="153"/>
      <c r="CAR2" s="153"/>
      <c r="CAS2" s="153"/>
      <c r="CAT2" s="153"/>
      <c r="CAU2" s="153"/>
      <c r="CAV2" s="153"/>
      <c r="CAW2" s="153"/>
      <c r="CAX2" s="153"/>
      <c r="CAY2" s="153"/>
      <c r="CAZ2" s="153"/>
      <c r="CBA2" s="153"/>
      <c r="CBB2" s="153"/>
      <c r="CBC2" s="153"/>
      <c r="CBD2" s="153"/>
      <c r="CBE2" s="153"/>
      <c r="CBF2" s="153"/>
      <c r="CBG2" s="153"/>
      <c r="CBH2" s="153"/>
      <c r="CBI2" s="153"/>
      <c r="CBJ2" s="153"/>
      <c r="CBK2" s="153"/>
      <c r="CBL2" s="153"/>
      <c r="CBM2" s="153"/>
      <c r="CBN2" s="153"/>
      <c r="CBO2" s="153"/>
      <c r="CBP2" s="153"/>
      <c r="CBQ2" s="153"/>
      <c r="CBR2" s="153"/>
      <c r="CBS2" s="153"/>
      <c r="CBT2" s="153"/>
      <c r="CBU2" s="153"/>
      <c r="CBV2" s="153"/>
      <c r="CBW2" s="153"/>
      <c r="CBX2" s="153"/>
      <c r="CBY2" s="153"/>
      <c r="CBZ2" s="153"/>
      <c r="CCA2" s="153"/>
      <c r="CCB2" s="153"/>
      <c r="CCC2" s="153"/>
      <c r="CCD2" s="153"/>
      <c r="CCE2" s="153"/>
      <c r="CCF2" s="153"/>
      <c r="CCG2" s="153"/>
      <c r="CCH2" s="153"/>
      <c r="CCI2" s="153"/>
      <c r="CCJ2" s="153"/>
      <c r="CCK2" s="153"/>
      <c r="CCL2" s="153"/>
      <c r="CCM2" s="153"/>
      <c r="CCN2" s="153"/>
      <c r="CCO2" s="153"/>
      <c r="CCP2" s="153"/>
      <c r="CCQ2" s="153"/>
      <c r="CCR2" s="153"/>
      <c r="CCS2" s="153"/>
      <c r="CCT2" s="153"/>
      <c r="CCU2" s="153"/>
      <c r="CCV2" s="153"/>
      <c r="CCW2" s="153"/>
      <c r="CCX2" s="153"/>
      <c r="CCY2" s="153"/>
      <c r="CCZ2" s="153"/>
      <c r="CDA2" s="153"/>
      <c r="CDB2" s="153"/>
      <c r="CDC2" s="153"/>
      <c r="CDD2" s="153"/>
      <c r="CDE2" s="153"/>
      <c r="CDF2" s="153"/>
      <c r="CDG2" s="153"/>
      <c r="CDH2" s="153"/>
      <c r="CDI2" s="153"/>
      <c r="CDJ2" s="153"/>
      <c r="CDK2" s="153"/>
      <c r="CDL2" s="153"/>
      <c r="CDM2" s="153"/>
      <c r="CDN2" s="153"/>
      <c r="CDO2" s="153"/>
      <c r="CDP2" s="153"/>
      <c r="CDQ2" s="153"/>
      <c r="CDR2" s="153"/>
      <c r="CDS2" s="153"/>
      <c r="CDT2" s="153"/>
      <c r="CDU2" s="153"/>
      <c r="CDV2" s="153"/>
      <c r="CDW2" s="153"/>
      <c r="CDX2" s="153"/>
      <c r="CDY2" s="153"/>
      <c r="CDZ2" s="153"/>
      <c r="CEA2" s="153"/>
      <c r="CEB2" s="153"/>
      <c r="CEC2" s="153"/>
      <c r="CED2" s="153"/>
      <c r="CEE2" s="153"/>
      <c r="CEF2" s="153"/>
      <c r="CEG2" s="153"/>
      <c r="CEH2" s="153"/>
      <c r="CEI2" s="153"/>
      <c r="CEJ2" s="153"/>
      <c r="CEK2" s="153"/>
      <c r="CEL2" s="153"/>
      <c r="CEM2" s="153"/>
      <c r="CEN2" s="153"/>
      <c r="CEO2" s="153"/>
      <c r="CEP2" s="153"/>
      <c r="CEQ2" s="153"/>
      <c r="CER2" s="153"/>
      <c r="CES2" s="153"/>
      <c r="CET2" s="153"/>
      <c r="CEU2" s="153"/>
      <c r="CEV2" s="153"/>
      <c r="CEW2" s="153"/>
      <c r="CEX2" s="153"/>
      <c r="CEY2" s="153"/>
      <c r="CEZ2" s="153"/>
      <c r="CFA2" s="153"/>
      <c r="CFB2" s="153"/>
      <c r="CFC2" s="153"/>
      <c r="CFD2" s="153"/>
      <c r="CFE2" s="153"/>
      <c r="CFF2" s="153"/>
      <c r="CFG2" s="153"/>
      <c r="CFH2" s="153"/>
      <c r="CFI2" s="153"/>
      <c r="CFJ2" s="153"/>
      <c r="CFK2" s="153"/>
      <c r="CFL2" s="153"/>
      <c r="CFM2" s="153"/>
      <c r="CFN2" s="153"/>
      <c r="CFO2" s="153"/>
      <c r="CFP2" s="153"/>
      <c r="CFQ2" s="153"/>
      <c r="CFR2" s="153"/>
      <c r="CFS2" s="153"/>
      <c r="CFT2" s="153"/>
      <c r="CFU2" s="153"/>
      <c r="CFV2" s="153"/>
      <c r="CFW2" s="153"/>
      <c r="CFX2" s="153"/>
      <c r="CFY2" s="153"/>
      <c r="CFZ2" s="153"/>
      <c r="CGA2" s="153"/>
      <c r="CGB2" s="153"/>
      <c r="CGC2" s="153"/>
      <c r="CGD2" s="153"/>
      <c r="CGE2" s="153"/>
      <c r="CGF2" s="153"/>
      <c r="CGG2" s="153"/>
      <c r="CGH2" s="153"/>
      <c r="CGI2" s="153"/>
      <c r="CGJ2" s="153"/>
      <c r="CGK2" s="153"/>
      <c r="CGL2" s="153"/>
      <c r="CGM2" s="153"/>
      <c r="CGN2" s="153"/>
      <c r="CGO2" s="153"/>
      <c r="CGP2" s="153"/>
      <c r="CGQ2" s="153"/>
      <c r="CGR2" s="153"/>
      <c r="CGS2" s="153"/>
      <c r="CGT2" s="153"/>
      <c r="CGU2" s="153"/>
      <c r="CGV2" s="153"/>
      <c r="CGW2" s="153"/>
      <c r="CGX2" s="153"/>
      <c r="CGY2" s="153"/>
      <c r="CGZ2" s="153"/>
      <c r="CHA2" s="153"/>
      <c r="CHB2" s="153"/>
      <c r="CHC2" s="153"/>
      <c r="CHD2" s="153"/>
      <c r="CHE2" s="153"/>
      <c r="CHF2" s="153"/>
      <c r="CHG2" s="153"/>
      <c r="CHH2" s="153"/>
      <c r="CHI2" s="153"/>
      <c r="CHJ2" s="153"/>
      <c r="CHK2" s="153"/>
      <c r="CHL2" s="153"/>
      <c r="CHM2" s="153"/>
      <c r="CHN2" s="153"/>
      <c r="CHO2" s="153"/>
      <c r="CHP2" s="153"/>
      <c r="CHQ2" s="153"/>
      <c r="CHR2" s="153"/>
      <c r="CHS2" s="153"/>
      <c r="CHT2" s="153"/>
      <c r="CHU2" s="153"/>
      <c r="CHV2" s="153"/>
      <c r="CHW2" s="153"/>
      <c r="CHX2" s="153"/>
      <c r="CHY2" s="153"/>
      <c r="CHZ2" s="153"/>
      <c r="CIA2" s="153"/>
      <c r="CIB2" s="153"/>
      <c r="CIC2" s="153"/>
      <c r="CID2" s="153"/>
      <c r="CIE2" s="153"/>
      <c r="CIF2" s="153"/>
      <c r="CIG2" s="153"/>
      <c r="CIH2" s="153"/>
      <c r="CII2" s="153"/>
      <c r="CIJ2" s="153"/>
      <c r="CIK2" s="153"/>
      <c r="CIL2" s="153"/>
      <c r="CIM2" s="153"/>
      <c r="CIN2" s="153"/>
      <c r="CIO2" s="153"/>
      <c r="CIP2" s="153"/>
      <c r="CIQ2" s="153"/>
      <c r="CIR2" s="153"/>
      <c r="CIS2" s="153"/>
      <c r="CIT2" s="153"/>
      <c r="CIU2" s="153"/>
      <c r="CIV2" s="153"/>
      <c r="CIW2" s="153"/>
      <c r="CIX2" s="153"/>
      <c r="CIY2" s="153"/>
      <c r="CIZ2" s="153"/>
      <c r="CJA2" s="153"/>
      <c r="CJB2" s="153"/>
      <c r="CJC2" s="153"/>
      <c r="CJD2" s="153"/>
      <c r="CJE2" s="153"/>
      <c r="CJF2" s="153"/>
      <c r="CJG2" s="153"/>
      <c r="CJH2" s="153"/>
      <c r="CJI2" s="153"/>
      <c r="CJJ2" s="153"/>
      <c r="CJK2" s="153"/>
      <c r="CJL2" s="153"/>
      <c r="CJM2" s="153"/>
      <c r="CJN2" s="153"/>
      <c r="CJO2" s="153"/>
      <c r="CJP2" s="153"/>
      <c r="CJQ2" s="153"/>
      <c r="CJR2" s="153"/>
      <c r="CJS2" s="153"/>
      <c r="CJT2" s="153"/>
      <c r="CJU2" s="153"/>
      <c r="CJV2" s="153"/>
      <c r="CJW2" s="153"/>
      <c r="CJX2" s="153"/>
      <c r="CJY2" s="153"/>
      <c r="CJZ2" s="153"/>
      <c r="CKA2" s="153"/>
      <c r="CKB2" s="153"/>
      <c r="CKC2" s="153"/>
      <c r="CKD2" s="153"/>
      <c r="CKE2" s="153"/>
      <c r="CKF2" s="153"/>
      <c r="CKG2" s="153"/>
      <c r="CKH2" s="153"/>
      <c r="CKI2" s="153"/>
      <c r="CKJ2" s="153"/>
      <c r="CKK2" s="153"/>
      <c r="CKL2" s="153"/>
      <c r="CKM2" s="153"/>
      <c r="CKN2" s="153"/>
      <c r="CKO2" s="153"/>
      <c r="CKP2" s="153"/>
      <c r="CKQ2" s="153"/>
      <c r="CKR2" s="153"/>
      <c r="CKS2" s="153"/>
      <c r="CKT2" s="153"/>
      <c r="CKU2" s="153"/>
      <c r="CKV2" s="153"/>
      <c r="CKW2" s="153"/>
      <c r="CKX2" s="153"/>
      <c r="CKY2" s="153"/>
      <c r="CKZ2" s="153"/>
      <c r="CLA2" s="153"/>
      <c r="CLB2" s="153"/>
      <c r="CLC2" s="153"/>
      <c r="CLD2" s="153"/>
      <c r="CLE2" s="153"/>
      <c r="CLF2" s="153"/>
      <c r="CLG2" s="153"/>
      <c r="CLH2" s="153"/>
      <c r="CLI2" s="153"/>
      <c r="CLJ2" s="153"/>
      <c r="CLK2" s="153"/>
      <c r="CLL2" s="153"/>
      <c r="CLM2" s="153"/>
      <c r="CLN2" s="153"/>
      <c r="CLO2" s="153"/>
      <c r="CLP2" s="153"/>
      <c r="CLQ2" s="153"/>
      <c r="CLR2" s="153"/>
      <c r="CLS2" s="153"/>
      <c r="CLT2" s="153"/>
      <c r="CLU2" s="153"/>
      <c r="CLV2" s="153"/>
      <c r="CLW2" s="153"/>
      <c r="CLX2" s="153"/>
      <c r="CLY2" s="153"/>
      <c r="CLZ2" s="153"/>
      <c r="CMA2" s="153"/>
      <c r="CMB2" s="153"/>
      <c r="CMC2" s="153"/>
      <c r="CMD2" s="153"/>
      <c r="CME2" s="153"/>
      <c r="CMF2" s="153"/>
      <c r="CMG2" s="153"/>
      <c r="CMH2" s="153"/>
      <c r="CMI2" s="153"/>
      <c r="CMJ2" s="153"/>
      <c r="CMK2" s="153"/>
      <c r="CML2" s="153"/>
      <c r="CMM2" s="153"/>
      <c r="CMN2" s="153"/>
      <c r="CMO2" s="153"/>
      <c r="CMP2" s="153"/>
      <c r="CMQ2" s="153"/>
      <c r="CMR2" s="153"/>
      <c r="CMS2" s="153"/>
      <c r="CMT2" s="153"/>
      <c r="CMU2" s="153"/>
      <c r="CMV2" s="153"/>
      <c r="CMW2" s="153"/>
      <c r="CMX2" s="153"/>
      <c r="CMY2" s="153"/>
      <c r="CMZ2" s="153"/>
      <c r="CNA2" s="153"/>
      <c r="CNB2" s="153"/>
      <c r="CNC2" s="153"/>
      <c r="CND2" s="153"/>
      <c r="CNE2" s="153"/>
      <c r="CNF2" s="153"/>
      <c r="CNG2" s="153"/>
      <c r="CNH2" s="153"/>
      <c r="CNI2" s="153"/>
      <c r="CNJ2" s="153"/>
      <c r="CNK2" s="153"/>
      <c r="CNL2" s="153"/>
      <c r="CNM2" s="153"/>
      <c r="CNN2" s="153"/>
      <c r="CNO2" s="153"/>
      <c r="CNP2" s="153"/>
      <c r="CNQ2" s="153"/>
      <c r="CNR2" s="153"/>
      <c r="CNS2" s="153"/>
      <c r="CNT2" s="153"/>
      <c r="CNU2" s="153"/>
      <c r="CNV2" s="153"/>
      <c r="CNW2" s="153"/>
      <c r="CNX2" s="153"/>
      <c r="CNY2" s="153"/>
      <c r="CNZ2" s="153"/>
      <c r="COA2" s="153"/>
      <c r="COB2" s="153"/>
      <c r="COC2" s="153"/>
      <c r="COD2" s="153"/>
      <c r="COE2" s="153"/>
      <c r="COF2" s="153"/>
      <c r="COG2" s="153"/>
      <c r="COH2" s="153"/>
      <c r="COI2" s="153"/>
      <c r="COJ2" s="153"/>
      <c r="COK2" s="153"/>
      <c r="COL2" s="153"/>
      <c r="COM2" s="153"/>
      <c r="CON2" s="153"/>
      <c r="COO2" s="153"/>
      <c r="COP2" s="153"/>
      <c r="COQ2" s="153"/>
      <c r="COR2" s="153"/>
      <c r="COS2" s="153"/>
      <c r="COT2" s="153"/>
      <c r="COU2" s="153"/>
      <c r="COV2" s="153"/>
      <c r="COW2" s="153"/>
      <c r="COX2" s="153"/>
      <c r="COY2" s="153"/>
      <c r="COZ2" s="153"/>
      <c r="CPA2" s="153"/>
      <c r="CPB2" s="153"/>
      <c r="CPC2" s="153"/>
      <c r="CPD2" s="153"/>
      <c r="CPE2" s="153"/>
      <c r="CPF2" s="153"/>
      <c r="CPG2" s="153"/>
      <c r="CPH2" s="153"/>
      <c r="CPI2" s="153"/>
      <c r="CPJ2" s="153"/>
      <c r="CPK2" s="153"/>
      <c r="CPL2" s="153"/>
      <c r="CPM2" s="153"/>
      <c r="CPN2" s="153"/>
      <c r="CPO2" s="153"/>
      <c r="CPP2" s="153"/>
      <c r="CPQ2" s="153"/>
      <c r="CPR2" s="153"/>
      <c r="CPS2" s="153"/>
      <c r="CPT2" s="153"/>
      <c r="CPU2" s="153"/>
      <c r="CPV2" s="153"/>
      <c r="CPW2" s="153"/>
      <c r="CPX2" s="153"/>
      <c r="CPY2" s="153"/>
      <c r="CPZ2" s="153"/>
      <c r="CQA2" s="153"/>
      <c r="CQB2" s="153"/>
      <c r="CQC2" s="153"/>
      <c r="CQD2" s="153"/>
      <c r="CQE2" s="153"/>
      <c r="CQF2" s="153"/>
      <c r="CQG2" s="153"/>
      <c r="CQH2" s="153"/>
      <c r="CQI2" s="153"/>
      <c r="CQJ2" s="153"/>
      <c r="CQK2" s="153"/>
      <c r="CQL2" s="153"/>
      <c r="CQM2" s="153"/>
      <c r="CQN2" s="153"/>
      <c r="CQO2" s="153"/>
      <c r="CQP2" s="153"/>
      <c r="CQQ2" s="153"/>
      <c r="CQR2" s="153"/>
      <c r="CQS2" s="153"/>
      <c r="CQT2" s="153"/>
      <c r="CQU2" s="153"/>
      <c r="CQV2" s="153"/>
      <c r="CQW2" s="153"/>
      <c r="CQX2" s="153"/>
      <c r="CQY2" s="153"/>
      <c r="CQZ2" s="153"/>
      <c r="CRA2" s="153"/>
      <c r="CRB2" s="153"/>
      <c r="CRC2" s="153"/>
      <c r="CRD2" s="153"/>
      <c r="CRE2" s="153"/>
      <c r="CRF2" s="153"/>
      <c r="CRG2" s="153"/>
      <c r="CRH2" s="153"/>
      <c r="CRI2" s="153"/>
      <c r="CRJ2" s="153"/>
      <c r="CRK2" s="153"/>
      <c r="CRL2" s="153"/>
      <c r="CRM2" s="153"/>
      <c r="CRN2" s="153"/>
      <c r="CRO2" s="153"/>
      <c r="CRP2" s="153"/>
      <c r="CRQ2" s="153"/>
      <c r="CRR2" s="153"/>
      <c r="CRS2" s="153"/>
      <c r="CRT2" s="153"/>
      <c r="CRU2" s="153"/>
      <c r="CRV2" s="153"/>
      <c r="CRW2" s="153"/>
      <c r="CRX2" s="153"/>
      <c r="CRY2" s="153"/>
      <c r="CRZ2" s="153"/>
      <c r="CSA2" s="153"/>
      <c r="CSB2" s="153"/>
      <c r="CSC2" s="153"/>
      <c r="CSD2" s="153"/>
      <c r="CSE2" s="153"/>
      <c r="CSF2" s="153"/>
      <c r="CSG2" s="153"/>
      <c r="CSH2" s="153"/>
      <c r="CSI2" s="153"/>
      <c r="CSJ2" s="153"/>
      <c r="CSK2" s="153"/>
      <c r="CSL2" s="153"/>
      <c r="CSM2" s="153"/>
      <c r="CSN2" s="153"/>
      <c r="CSO2" s="153"/>
      <c r="CSP2" s="153"/>
      <c r="CSQ2" s="153"/>
      <c r="CSR2" s="153"/>
      <c r="CSS2" s="153"/>
      <c r="CST2" s="153"/>
      <c r="CSU2" s="153"/>
      <c r="CSV2" s="153"/>
      <c r="CSW2" s="153"/>
      <c r="CSX2" s="153"/>
      <c r="CSY2" s="153"/>
      <c r="CSZ2" s="153"/>
      <c r="CTA2" s="153"/>
      <c r="CTB2" s="153"/>
      <c r="CTC2" s="153"/>
      <c r="CTD2" s="153"/>
      <c r="CTE2" s="153"/>
      <c r="CTF2" s="153"/>
      <c r="CTG2" s="153"/>
      <c r="CTH2" s="153"/>
      <c r="CTI2" s="153"/>
      <c r="CTJ2" s="153"/>
      <c r="CTK2" s="153"/>
      <c r="CTL2" s="153"/>
      <c r="CTM2" s="153"/>
      <c r="CTN2" s="153"/>
      <c r="CTO2" s="153"/>
      <c r="CTP2" s="153"/>
      <c r="CTQ2" s="153"/>
      <c r="CTR2" s="153"/>
      <c r="CTS2" s="153"/>
      <c r="CTT2" s="153"/>
      <c r="CTU2" s="153"/>
      <c r="CTV2" s="153"/>
      <c r="CTW2" s="153"/>
      <c r="CTX2" s="153"/>
      <c r="CTY2" s="153"/>
      <c r="CTZ2" s="153"/>
      <c r="CUA2" s="153"/>
      <c r="CUB2" s="153"/>
      <c r="CUC2" s="153"/>
      <c r="CUD2" s="153"/>
      <c r="CUE2" s="153"/>
      <c r="CUF2" s="153"/>
      <c r="CUG2" s="153"/>
      <c r="CUH2" s="153"/>
      <c r="CUI2" s="153"/>
      <c r="CUJ2" s="153"/>
      <c r="CUK2" s="153"/>
      <c r="CUL2" s="153"/>
      <c r="CUM2" s="153"/>
      <c r="CUN2" s="153"/>
      <c r="CUO2" s="153"/>
      <c r="CUP2" s="153"/>
      <c r="CUQ2" s="153"/>
      <c r="CUR2" s="153"/>
      <c r="CUS2" s="153"/>
      <c r="CUT2" s="153"/>
      <c r="CUU2" s="153"/>
      <c r="CUV2" s="153"/>
      <c r="CUW2" s="153"/>
      <c r="CUX2" s="153"/>
      <c r="CUY2" s="153"/>
      <c r="CUZ2" s="153"/>
      <c r="CVA2" s="153"/>
      <c r="CVB2" s="153"/>
      <c r="CVC2" s="153"/>
      <c r="CVD2" s="153"/>
      <c r="CVE2" s="153"/>
      <c r="CVF2" s="153"/>
      <c r="CVG2" s="153"/>
      <c r="CVH2" s="153"/>
      <c r="CVI2" s="153"/>
      <c r="CVJ2" s="153"/>
      <c r="CVK2" s="153"/>
      <c r="CVL2" s="153"/>
      <c r="CVM2" s="153"/>
      <c r="CVN2" s="153"/>
      <c r="CVO2" s="153"/>
      <c r="CVP2" s="153"/>
      <c r="CVQ2" s="153"/>
      <c r="CVR2" s="153"/>
      <c r="CVS2" s="153"/>
      <c r="CVT2" s="153"/>
      <c r="CVU2" s="153"/>
      <c r="CVV2" s="153"/>
      <c r="CVW2" s="153"/>
      <c r="CVX2" s="153"/>
      <c r="CVY2" s="153"/>
      <c r="CVZ2" s="153"/>
      <c r="CWA2" s="153"/>
      <c r="CWB2" s="153"/>
      <c r="CWC2" s="153"/>
      <c r="CWD2" s="153"/>
      <c r="CWE2" s="153"/>
      <c r="CWF2" s="153"/>
      <c r="CWG2" s="153"/>
      <c r="CWH2" s="153"/>
      <c r="CWI2" s="153"/>
      <c r="CWJ2" s="153"/>
      <c r="CWK2" s="153"/>
      <c r="CWL2" s="153"/>
      <c r="CWM2" s="153"/>
      <c r="CWN2" s="153"/>
      <c r="CWO2" s="153"/>
      <c r="CWP2" s="153"/>
      <c r="CWQ2" s="153"/>
      <c r="CWR2" s="153"/>
      <c r="CWS2" s="153"/>
      <c r="CWT2" s="153"/>
      <c r="CWU2" s="153"/>
      <c r="CWV2" s="153"/>
      <c r="CWW2" s="153"/>
      <c r="CWX2" s="153"/>
      <c r="CWY2" s="153"/>
      <c r="CWZ2" s="153"/>
      <c r="CXA2" s="153"/>
      <c r="CXB2" s="153"/>
      <c r="CXC2" s="153"/>
      <c r="CXD2" s="153"/>
      <c r="CXE2" s="153"/>
      <c r="CXF2" s="153"/>
      <c r="CXG2" s="153"/>
      <c r="CXH2" s="153"/>
      <c r="CXI2" s="153"/>
      <c r="CXJ2" s="153"/>
      <c r="CXK2" s="153"/>
      <c r="CXL2" s="153"/>
      <c r="CXM2" s="153"/>
      <c r="CXN2" s="153"/>
      <c r="CXO2" s="153"/>
      <c r="CXP2" s="153"/>
      <c r="CXQ2" s="153"/>
      <c r="CXR2" s="153"/>
      <c r="CXS2" s="153"/>
      <c r="CXT2" s="153"/>
      <c r="CXU2" s="153"/>
      <c r="CXV2" s="153"/>
      <c r="CXW2" s="153"/>
      <c r="CXX2" s="153"/>
      <c r="CXY2" s="153"/>
      <c r="CXZ2" s="153"/>
      <c r="CYA2" s="153"/>
      <c r="CYB2" s="153"/>
      <c r="CYC2" s="153"/>
      <c r="CYD2" s="153"/>
      <c r="CYE2" s="153"/>
      <c r="CYF2" s="153"/>
      <c r="CYG2" s="153"/>
      <c r="CYH2" s="153"/>
      <c r="CYI2" s="153"/>
      <c r="CYJ2" s="153"/>
      <c r="CYK2" s="153"/>
      <c r="CYL2" s="153"/>
      <c r="CYM2" s="153"/>
      <c r="CYN2" s="153"/>
      <c r="CYO2" s="153"/>
      <c r="CYP2" s="153"/>
      <c r="CYQ2" s="153"/>
      <c r="CYR2" s="153"/>
      <c r="CYS2" s="153"/>
      <c r="CYT2" s="153"/>
      <c r="CYU2" s="153"/>
      <c r="CYV2" s="153"/>
      <c r="CYW2" s="153"/>
      <c r="CYX2" s="153"/>
      <c r="CYY2" s="153"/>
      <c r="CYZ2" s="153"/>
      <c r="CZA2" s="153"/>
      <c r="CZB2" s="153"/>
      <c r="CZC2" s="153"/>
      <c r="CZD2" s="153"/>
      <c r="CZE2" s="153"/>
      <c r="CZF2" s="153"/>
      <c r="CZG2" s="153"/>
      <c r="CZH2" s="153"/>
      <c r="CZI2" s="153"/>
      <c r="CZJ2" s="153"/>
      <c r="CZK2" s="153"/>
      <c r="CZL2" s="153"/>
      <c r="CZM2" s="153"/>
      <c r="CZN2" s="153"/>
      <c r="CZO2" s="153"/>
      <c r="CZP2" s="153"/>
      <c r="CZQ2" s="153"/>
      <c r="CZR2" s="153"/>
      <c r="CZS2" s="153"/>
      <c r="CZT2" s="153"/>
      <c r="CZU2" s="153"/>
      <c r="CZV2" s="153"/>
      <c r="CZW2" s="153"/>
      <c r="CZX2" s="153"/>
      <c r="CZY2" s="153"/>
      <c r="CZZ2" s="153"/>
      <c r="DAA2" s="153"/>
      <c r="DAB2" s="153"/>
      <c r="DAC2" s="153"/>
      <c r="DAD2" s="153"/>
      <c r="DAE2" s="153"/>
      <c r="DAF2" s="153"/>
      <c r="DAG2" s="153"/>
      <c r="DAH2" s="153"/>
      <c r="DAI2" s="153"/>
      <c r="DAJ2" s="153"/>
      <c r="DAK2" s="153"/>
      <c r="DAL2" s="153"/>
      <c r="DAM2" s="153"/>
      <c r="DAN2" s="153"/>
      <c r="DAO2" s="153"/>
      <c r="DAP2" s="153"/>
      <c r="DAQ2" s="153"/>
      <c r="DAR2" s="153"/>
      <c r="DAS2" s="153"/>
      <c r="DAT2" s="153"/>
      <c r="DAU2" s="153"/>
      <c r="DAV2" s="153"/>
      <c r="DAW2" s="153"/>
      <c r="DAX2" s="153"/>
      <c r="DAY2" s="153"/>
      <c r="DAZ2" s="153"/>
      <c r="DBA2" s="153"/>
      <c r="DBB2" s="153"/>
      <c r="DBC2" s="153"/>
      <c r="DBD2" s="153"/>
      <c r="DBE2" s="153"/>
      <c r="DBF2" s="153"/>
      <c r="DBG2" s="153"/>
      <c r="DBH2" s="153"/>
      <c r="DBI2" s="153"/>
      <c r="DBJ2" s="153"/>
      <c r="DBK2" s="153"/>
      <c r="DBL2" s="153"/>
      <c r="DBM2" s="153"/>
      <c r="DBN2" s="153"/>
      <c r="DBO2" s="153"/>
      <c r="DBP2" s="153"/>
      <c r="DBQ2" s="153"/>
      <c r="DBR2" s="153"/>
      <c r="DBS2" s="153"/>
      <c r="DBT2" s="153"/>
      <c r="DBU2" s="153"/>
      <c r="DBV2" s="153"/>
      <c r="DBW2" s="153"/>
      <c r="DBX2" s="153"/>
      <c r="DBY2" s="153"/>
      <c r="DBZ2" s="153"/>
      <c r="DCA2" s="153"/>
      <c r="DCB2" s="153"/>
      <c r="DCC2" s="153"/>
      <c r="DCD2" s="153"/>
      <c r="DCE2" s="153"/>
      <c r="DCF2" s="153"/>
      <c r="DCG2" s="153"/>
      <c r="DCH2" s="153"/>
      <c r="DCI2" s="153"/>
      <c r="DCJ2" s="153"/>
      <c r="DCK2" s="153"/>
      <c r="DCL2" s="153"/>
      <c r="DCM2" s="153"/>
      <c r="DCN2" s="153"/>
      <c r="DCO2" s="153"/>
      <c r="DCP2" s="153"/>
      <c r="DCQ2" s="153"/>
      <c r="DCR2" s="153"/>
      <c r="DCS2" s="153"/>
      <c r="DCT2" s="153"/>
      <c r="DCU2" s="153"/>
      <c r="DCV2" s="153"/>
      <c r="DCW2" s="153"/>
      <c r="DCX2" s="153"/>
      <c r="DCY2" s="153"/>
      <c r="DCZ2" s="153"/>
      <c r="DDA2" s="153"/>
      <c r="DDB2" s="153"/>
      <c r="DDC2" s="153"/>
      <c r="DDD2" s="153"/>
      <c r="DDE2" s="153"/>
      <c r="DDF2" s="153"/>
      <c r="DDG2" s="153"/>
      <c r="DDH2" s="153"/>
      <c r="DDI2" s="153"/>
      <c r="DDJ2" s="153"/>
      <c r="DDK2" s="153"/>
      <c r="DDL2" s="153"/>
      <c r="DDM2" s="153"/>
      <c r="DDN2" s="153"/>
      <c r="DDO2" s="153"/>
      <c r="DDP2" s="153"/>
      <c r="DDQ2" s="153"/>
      <c r="DDR2" s="153"/>
      <c r="DDS2" s="153"/>
      <c r="DDT2" s="153"/>
      <c r="DDU2" s="153"/>
      <c r="DDV2" s="153"/>
      <c r="DDW2" s="153"/>
      <c r="DDX2" s="153"/>
      <c r="DDY2" s="153"/>
      <c r="DDZ2" s="153"/>
      <c r="DEA2" s="153"/>
      <c r="DEB2" s="153"/>
      <c r="DEC2" s="153"/>
      <c r="DED2" s="153"/>
      <c r="DEE2" s="153"/>
      <c r="DEF2" s="153"/>
      <c r="DEG2" s="153"/>
      <c r="DEH2" s="153"/>
      <c r="DEI2" s="153"/>
      <c r="DEJ2" s="153"/>
      <c r="DEK2" s="153"/>
      <c r="DEL2" s="153"/>
      <c r="DEM2" s="153"/>
      <c r="DEN2" s="153"/>
      <c r="DEO2" s="153"/>
      <c r="DEP2" s="153"/>
      <c r="DEQ2" s="153"/>
      <c r="DER2" s="153"/>
      <c r="DES2" s="153"/>
      <c r="DET2" s="153"/>
      <c r="DEU2" s="153"/>
      <c r="DEV2" s="153"/>
      <c r="DEW2" s="153"/>
      <c r="DEX2" s="153"/>
      <c r="DEY2" s="153"/>
      <c r="DEZ2" s="153"/>
      <c r="DFA2" s="153"/>
      <c r="DFB2" s="153"/>
      <c r="DFC2" s="153"/>
      <c r="DFD2" s="153"/>
      <c r="DFE2" s="153"/>
      <c r="DFF2" s="153"/>
      <c r="DFG2" s="153"/>
      <c r="DFH2" s="153"/>
      <c r="DFI2" s="153"/>
      <c r="DFJ2" s="153"/>
      <c r="DFK2" s="153"/>
      <c r="DFL2" s="153"/>
      <c r="DFM2" s="153"/>
      <c r="DFN2" s="153"/>
      <c r="DFO2" s="153"/>
      <c r="DFP2" s="153"/>
      <c r="DFQ2" s="153"/>
      <c r="DFR2" s="153"/>
      <c r="DFS2" s="153"/>
      <c r="DFT2" s="153"/>
      <c r="DFU2" s="153"/>
      <c r="DFV2" s="153"/>
      <c r="DFW2" s="153"/>
      <c r="DFX2" s="153"/>
      <c r="DFY2" s="153"/>
      <c r="DFZ2" s="153"/>
      <c r="DGA2" s="153"/>
      <c r="DGB2" s="153"/>
      <c r="DGC2" s="153"/>
      <c r="DGD2" s="153"/>
      <c r="DGE2" s="153"/>
      <c r="DGF2" s="153"/>
      <c r="DGG2" s="153"/>
      <c r="DGH2" s="153"/>
      <c r="DGI2" s="153"/>
      <c r="DGJ2" s="153"/>
      <c r="DGK2" s="153"/>
      <c r="DGL2" s="153"/>
      <c r="DGM2" s="153"/>
      <c r="DGN2" s="153"/>
      <c r="DGO2" s="153"/>
      <c r="DGP2" s="153"/>
      <c r="DGQ2" s="153"/>
      <c r="DGR2" s="153"/>
      <c r="DGS2" s="153"/>
      <c r="DGT2" s="153"/>
      <c r="DGU2" s="153"/>
      <c r="DGV2" s="153"/>
      <c r="DGW2" s="153"/>
      <c r="DGX2" s="153"/>
      <c r="DGY2" s="153"/>
      <c r="DGZ2" s="153"/>
      <c r="DHA2" s="153"/>
      <c r="DHB2" s="153"/>
      <c r="DHC2" s="153"/>
      <c r="DHD2" s="153"/>
      <c r="DHE2" s="153"/>
      <c r="DHF2" s="153"/>
      <c r="DHG2" s="153"/>
      <c r="DHH2" s="153"/>
      <c r="DHI2" s="153"/>
      <c r="DHJ2" s="153"/>
      <c r="DHK2" s="153"/>
      <c r="DHL2" s="153"/>
      <c r="DHM2" s="153"/>
      <c r="DHN2" s="153"/>
      <c r="DHO2" s="153"/>
      <c r="DHP2" s="153"/>
      <c r="DHQ2" s="153"/>
      <c r="DHR2" s="153"/>
      <c r="DHS2" s="153"/>
      <c r="DHT2" s="153"/>
      <c r="DHU2" s="153"/>
      <c r="DHV2" s="153"/>
      <c r="DHW2" s="153"/>
      <c r="DHX2" s="153"/>
      <c r="DHY2" s="153"/>
      <c r="DHZ2" s="153"/>
      <c r="DIA2" s="153"/>
      <c r="DIB2" s="153"/>
      <c r="DIC2" s="153"/>
      <c r="DID2" s="153"/>
      <c r="DIE2" s="153"/>
      <c r="DIF2" s="153"/>
      <c r="DIG2" s="153"/>
      <c r="DIH2" s="153"/>
      <c r="DII2" s="153"/>
      <c r="DIJ2" s="153"/>
      <c r="DIK2" s="153"/>
      <c r="DIL2" s="153"/>
      <c r="DIM2" s="153"/>
      <c r="DIN2" s="153"/>
      <c r="DIO2" s="153"/>
      <c r="DIP2" s="153"/>
      <c r="DIQ2" s="153"/>
      <c r="DIR2" s="153"/>
      <c r="DIS2" s="153"/>
      <c r="DIT2" s="153"/>
      <c r="DIU2" s="153"/>
      <c r="DIV2" s="153"/>
      <c r="DIW2" s="153"/>
      <c r="DIX2" s="153"/>
      <c r="DIY2" s="153"/>
      <c r="DIZ2" s="153"/>
      <c r="DJA2" s="153"/>
      <c r="DJB2" s="153"/>
      <c r="DJC2" s="153"/>
      <c r="DJD2" s="153"/>
      <c r="DJE2" s="153"/>
      <c r="DJF2" s="153"/>
      <c r="DJG2" s="153"/>
      <c r="DJH2" s="153"/>
      <c r="DJI2" s="153"/>
      <c r="DJJ2" s="153"/>
      <c r="DJK2" s="153"/>
      <c r="DJL2" s="153"/>
      <c r="DJM2" s="153"/>
      <c r="DJN2" s="153"/>
      <c r="DJO2" s="153"/>
      <c r="DJP2" s="153"/>
      <c r="DJQ2" s="153"/>
      <c r="DJR2" s="153"/>
      <c r="DJS2" s="153"/>
      <c r="DJT2" s="153"/>
      <c r="DJU2" s="153"/>
      <c r="DJV2" s="153"/>
      <c r="DJW2" s="153"/>
      <c r="DJX2" s="153"/>
      <c r="DJY2" s="153"/>
      <c r="DJZ2" s="153"/>
      <c r="DKA2" s="153"/>
      <c r="DKB2" s="153"/>
      <c r="DKC2" s="153"/>
      <c r="DKD2" s="153"/>
      <c r="DKE2" s="153"/>
      <c r="DKF2" s="153"/>
      <c r="DKG2" s="153"/>
      <c r="DKH2" s="153"/>
      <c r="DKI2" s="153"/>
      <c r="DKJ2" s="153"/>
      <c r="DKK2" s="153"/>
      <c r="DKL2" s="153"/>
      <c r="DKM2" s="153"/>
      <c r="DKN2" s="153"/>
      <c r="DKO2" s="153"/>
      <c r="DKP2" s="153"/>
      <c r="DKQ2" s="153"/>
      <c r="DKR2" s="153"/>
      <c r="DKS2" s="153"/>
      <c r="DKT2" s="153"/>
      <c r="DKU2" s="153"/>
      <c r="DKV2" s="153"/>
      <c r="DKW2" s="153"/>
      <c r="DKX2" s="153"/>
      <c r="DKY2" s="153"/>
      <c r="DKZ2" s="153"/>
      <c r="DLA2" s="153"/>
      <c r="DLB2" s="153"/>
      <c r="DLC2" s="153"/>
      <c r="DLD2" s="153"/>
      <c r="DLE2" s="153"/>
      <c r="DLF2" s="153"/>
      <c r="DLG2" s="153"/>
      <c r="DLH2" s="153"/>
      <c r="DLI2" s="153"/>
      <c r="DLJ2" s="153"/>
      <c r="DLK2" s="153"/>
      <c r="DLL2" s="153"/>
      <c r="DLM2" s="153"/>
      <c r="DLN2" s="153"/>
      <c r="DLO2" s="153"/>
      <c r="DLP2" s="153"/>
      <c r="DLQ2" s="153"/>
      <c r="DLR2" s="153"/>
      <c r="DLS2" s="153"/>
      <c r="DLT2" s="153"/>
      <c r="DLU2" s="153"/>
      <c r="DLV2" s="153"/>
      <c r="DLW2" s="153"/>
      <c r="DLX2" s="153"/>
      <c r="DLY2" s="153"/>
      <c r="DLZ2" s="153"/>
      <c r="DMA2" s="153"/>
      <c r="DMB2" s="153"/>
      <c r="DMC2" s="153"/>
      <c r="DMD2" s="153"/>
      <c r="DME2" s="153"/>
      <c r="DMF2" s="153"/>
      <c r="DMG2" s="153"/>
      <c r="DMH2" s="153"/>
      <c r="DMI2" s="153"/>
      <c r="DMJ2" s="153"/>
      <c r="DMK2" s="153"/>
      <c r="DML2" s="153"/>
      <c r="DMM2" s="153"/>
      <c r="DMN2" s="153"/>
      <c r="DMO2" s="153"/>
      <c r="DMP2" s="153"/>
      <c r="DMQ2" s="153"/>
      <c r="DMR2" s="153"/>
      <c r="DMS2" s="153"/>
      <c r="DMT2" s="153"/>
      <c r="DMU2" s="153"/>
      <c r="DMV2" s="153"/>
      <c r="DMW2" s="153"/>
      <c r="DMX2" s="153"/>
      <c r="DMY2" s="153"/>
      <c r="DMZ2" s="153"/>
      <c r="DNA2" s="153"/>
      <c r="DNB2" s="153"/>
      <c r="DNC2" s="153"/>
      <c r="DND2" s="153"/>
      <c r="DNE2" s="153"/>
      <c r="DNF2" s="153"/>
      <c r="DNG2" s="153"/>
      <c r="DNH2" s="153"/>
      <c r="DNI2" s="153"/>
      <c r="DNJ2" s="153"/>
      <c r="DNK2" s="153"/>
      <c r="DNL2" s="153"/>
      <c r="DNM2" s="153"/>
      <c r="DNN2" s="153"/>
      <c r="DNO2" s="153"/>
      <c r="DNP2" s="153"/>
      <c r="DNQ2" s="153"/>
      <c r="DNR2" s="153"/>
      <c r="DNS2" s="153"/>
      <c r="DNT2" s="153"/>
      <c r="DNU2" s="153"/>
      <c r="DNV2" s="153"/>
      <c r="DNW2" s="153"/>
      <c r="DNX2" s="153"/>
      <c r="DNY2" s="153"/>
      <c r="DNZ2" s="153"/>
      <c r="DOA2" s="153"/>
      <c r="DOB2" s="153"/>
      <c r="DOC2" s="153"/>
      <c r="DOD2" s="153"/>
      <c r="DOE2" s="153"/>
      <c r="DOF2" s="153"/>
      <c r="DOG2" s="153"/>
      <c r="DOH2" s="153"/>
      <c r="DOI2" s="153"/>
      <c r="DOJ2" s="153"/>
      <c r="DOK2" s="153"/>
      <c r="DOL2" s="153"/>
      <c r="DOM2" s="153"/>
      <c r="DON2" s="153"/>
      <c r="DOO2" s="153"/>
      <c r="DOP2" s="153"/>
      <c r="DOQ2" s="153"/>
      <c r="DOR2" s="153"/>
      <c r="DOS2" s="153"/>
      <c r="DOT2" s="153"/>
      <c r="DOU2" s="153"/>
      <c r="DOV2" s="153"/>
      <c r="DOW2" s="153"/>
      <c r="DOX2" s="153"/>
      <c r="DOY2" s="153"/>
      <c r="DOZ2" s="153"/>
      <c r="DPA2" s="153"/>
      <c r="DPB2" s="153"/>
      <c r="DPC2" s="153"/>
      <c r="DPD2" s="153"/>
      <c r="DPE2" s="153"/>
      <c r="DPF2" s="153"/>
      <c r="DPG2" s="153"/>
      <c r="DPH2" s="153"/>
      <c r="DPI2" s="153"/>
      <c r="DPJ2" s="153"/>
      <c r="DPK2" s="153"/>
      <c r="DPL2" s="153"/>
      <c r="DPM2" s="153"/>
      <c r="DPN2" s="153"/>
      <c r="DPO2" s="153"/>
      <c r="DPP2" s="153"/>
      <c r="DPQ2" s="153"/>
      <c r="DPR2" s="153"/>
      <c r="DPS2" s="153"/>
      <c r="DPT2" s="153"/>
      <c r="DPU2" s="153"/>
      <c r="DPV2" s="153"/>
      <c r="DPW2" s="153"/>
      <c r="DPX2" s="153"/>
      <c r="DPY2" s="153"/>
      <c r="DPZ2" s="153"/>
      <c r="DQA2" s="153"/>
      <c r="DQB2" s="153"/>
      <c r="DQC2" s="153"/>
      <c r="DQD2" s="153"/>
      <c r="DQE2" s="153"/>
      <c r="DQF2" s="153"/>
      <c r="DQG2" s="153"/>
      <c r="DQH2" s="153"/>
      <c r="DQI2" s="153"/>
      <c r="DQJ2" s="153"/>
      <c r="DQK2" s="153"/>
      <c r="DQL2" s="153"/>
      <c r="DQM2" s="153"/>
      <c r="DQN2" s="153"/>
      <c r="DQO2" s="153"/>
      <c r="DQP2" s="153"/>
      <c r="DQQ2" s="153"/>
      <c r="DQR2" s="153"/>
      <c r="DQS2" s="153"/>
      <c r="DQT2" s="153"/>
      <c r="DQU2" s="153"/>
      <c r="DQV2" s="153"/>
      <c r="DQW2" s="153"/>
      <c r="DQX2" s="153"/>
      <c r="DQY2" s="153"/>
      <c r="DQZ2" s="153"/>
      <c r="DRA2" s="153"/>
      <c r="DRB2" s="153"/>
      <c r="DRC2" s="153"/>
      <c r="DRD2" s="153"/>
      <c r="DRE2" s="153"/>
      <c r="DRF2" s="153"/>
      <c r="DRG2" s="153"/>
      <c r="DRH2" s="153"/>
      <c r="DRI2" s="153"/>
      <c r="DRJ2" s="153"/>
      <c r="DRK2" s="153"/>
      <c r="DRL2" s="153"/>
      <c r="DRM2" s="153"/>
      <c r="DRN2" s="153"/>
      <c r="DRO2" s="153"/>
      <c r="DRP2" s="153"/>
      <c r="DRQ2" s="153"/>
      <c r="DRR2" s="153"/>
      <c r="DRS2" s="153"/>
      <c r="DRT2" s="153"/>
      <c r="DRU2" s="153"/>
      <c r="DRV2" s="153"/>
      <c r="DRW2" s="153"/>
      <c r="DRX2" s="153"/>
      <c r="DRY2" s="153"/>
      <c r="DRZ2" s="153"/>
      <c r="DSA2" s="153"/>
      <c r="DSB2" s="153"/>
      <c r="DSC2" s="153"/>
      <c r="DSD2" s="153"/>
      <c r="DSE2" s="153"/>
      <c r="DSF2" s="153"/>
      <c r="DSG2" s="153"/>
      <c r="DSH2" s="153"/>
      <c r="DSI2" s="153"/>
      <c r="DSJ2" s="153"/>
      <c r="DSK2" s="153"/>
      <c r="DSL2" s="153"/>
      <c r="DSM2" s="153"/>
      <c r="DSN2" s="153"/>
      <c r="DSO2" s="153"/>
      <c r="DSP2" s="153"/>
      <c r="DSQ2" s="153"/>
      <c r="DSR2" s="153"/>
      <c r="DSS2" s="153"/>
      <c r="DST2" s="153"/>
      <c r="DSU2" s="153"/>
      <c r="DSV2" s="153"/>
      <c r="DSW2" s="153"/>
      <c r="DSX2" s="153"/>
      <c r="DSY2" s="153"/>
      <c r="DSZ2" s="153"/>
      <c r="DTA2" s="153"/>
      <c r="DTB2" s="153"/>
      <c r="DTC2" s="153"/>
      <c r="DTD2" s="153"/>
      <c r="DTE2" s="153"/>
      <c r="DTF2" s="153"/>
      <c r="DTG2" s="153"/>
      <c r="DTH2" s="153"/>
      <c r="DTI2" s="153"/>
      <c r="DTJ2" s="153"/>
      <c r="DTK2" s="153"/>
      <c r="DTL2" s="153"/>
      <c r="DTM2" s="153"/>
      <c r="DTN2" s="153"/>
      <c r="DTO2" s="153"/>
      <c r="DTP2" s="153"/>
      <c r="DTQ2" s="153"/>
      <c r="DTR2" s="153"/>
      <c r="DTS2" s="153"/>
      <c r="DTT2" s="153"/>
      <c r="DTU2" s="153"/>
      <c r="DTV2" s="153"/>
      <c r="DTW2" s="153"/>
      <c r="DTX2" s="153"/>
      <c r="DTY2" s="153"/>
      <c r="DTZ2" s="153"/>
      <c r="DUA2" s="153"/>
      <c r="DUB2" s="153"/>
      <c r="DUC2" s="153"/>
      <c r="DUD2" s="153"/>
      <c r="DUE2" s="153"/>
      <c r="DUF2" s="153"/>
      <c r="DUG2" s="153"/>
      <c r="DUH2" s="153"/>
      <c r="DUI2" s="153"/>
      <c r="DUJ2" s="153"/>
      <c r="DUK2" s="153"/>
      <c r="DUL2" s="153"/>
      <c r="DUM2" s="153"/>
      <c r="DUN2" s="153"/>
      <c r="DUO2" s="153"/>
      <c r="DUP2" s="153"/>
      <c r="DUQ2" s="153"/>
      <c r="DUR2" s="153"/>
      <c r="DUS2" s="153"/>
      <c r="DUT2" s="153"/>
      <c r="DUU2" s="153"/>
      <c r="DUV2" s="153"/>
      <c r="DUW2" s="153"/>
      <c r="DUX2" s="153"/>
      <c r="DUY2" s="153"/>
      <c r="DUZ2" s="153"/>
      <c r="DVA2" s="153"/>
      <c r="DVB2" s="153"/>
      <c r="DVC2" s="153"/>
      <c r="DVD2" s="153"/>
      <c r="DVE2" s="153"/>
      <c r="DVF2" s="153"/>
      <c r="DVG2" s="153"/>
      <c r="DVH2" s="153"/>
      <c r="DVI2" s="153"/>
      <c r="DVJ2" s="153"/>
      <c r="DVK2" s="153"/>
      <c r="DVL2" s="153"/>
      <c r="DVM2" s="153"/>
      <c r="DVN2" s="153"/>
      <c r="DVO2" s="153"/>
      <c r="DVP2" s="153"/>
      <c r="DVQ2" s="153"/>
      <c r="DVR2" s="153"/>
      <c r="DVS2" s="153"/>
      <c r="DVT2" s="153"/>
      <c r="DVU2" s="153"/>
      <c r="DVV2" s="153"/>
      <c r="DVW2" s="153"/>
      <c r="DVX2" s="153"/>
      <c r="DVY2" s="153"/>
      <c r="DVZ2" s="153"/>
      <c r="DWA2" s="153"/>
      <c r="DWB2" s="153"/>
      <c r="DWC2" s="153"/>
      <c r="DWD2" s="153"/>
      <c r="DWE2" s="153"/>
      <c r="DWF2" s="153"/>
      <c r="DWG2" s="153"/>
      <c r="DWH2" s="153"/>
      <c r="DWI2" s="153"/>
      <c r="DWJ2" s="153"/>
      <c r="DWK2" s="153"/>
      <c r="DWL2" s="153"/>
      <c r="DWM2" s="153"/>
      <c r="DWN2" s="153"/>
      <c r="DWO2" s="153"/>
      <c r="DWP2" s="153"/>
      <c r="DWQ2" s="153"/>
      <c r="DWR2" s="153"/>
      <c r="DWS2" s="153"/>
      <c r="DWT2" s="153"/>
      <c r="DWU2" s="153"/>
      <c r="DWV2" s="153"/>
      <c r="DWW2" s="153"/>
      <c r="DWX2" s="153"/>
      <c r="DWY2" s="153"/>
      <c r="DWZ2" s="153"/>
      <c r="DXA2" s="153"/>
      <c r="DXB2" s="153"/>
      <c r="DXC2" s="153"/>
      <c r="DXD2" s="153"/>
      <c r="DXE2" s="153"/>
      <c r="DXF2" s="153"/>
      <c r="DXG2" s="153"/>
      <c r="DXH2" s="153"/>
      <c r="DXI2" s="153"/>
      <c r="DXJ2" s="153"/>
      <c r="DXK2" s="153"/>
      <c r="DXL2" s="153"/>
      <c r="DXM2" s="153"/>
      <c r="DXN2" s="153"/>
      <c r="DXO2" s="153"/>
      <c r="DXP2" s="153"/>
      <c r="DXQ2" s="153"/>
      <c r="DXR2" s="153"/>
      <c r="DXS2" s="153"/>
      <c r="DXT2" s="153"/>
      <c r="DXU2" s="153"/>
      <c r="DXV2" s="153"/>
      <c r="DXW2" s="153"/>
      <c r="DXX2" s="153"/>
      <c r="DXY2" s="153"/>
      <c r="DXZ2" s="153"/>
      <c r="DYA2" s="153"/>
      <c r="DYB2" s="153"/>
      <c r="DYC2" s="153"/>
      <c r="DYD2" s="153"/>
      <c r="DYE2" s="153"/>
      <c r="DYF2" s="153"/>
      <c r="DYG2" s="153"/>
      <c r="DYH2" s="153"/>
      <c r="DYI2" s="153"/>
      <c r="DYJ2" s="153"/>
      <c r="DYK2" s="153"/>
      <c r="DYL2" s="153"/>
      <c r="DYM2" s="153"/>
      <c r="DYN2" s="153"/>
      <c r="DYO2" s="153"/>
      <c r="DYP2" s="153"/>
      <c r="DYQ2" s="153"/>
      <c r="DYR2" s="153"/>
      <c r="DYS2" s="153"/>
      <c r="DYT2" s="153"/>
      <c r="DYU2" s="153"/>
      <c r="DYV2" s="153"/>
      <c r="DYW2" s="153"/>
      <c r="DYX2" s="153"/>
      <c r="DYY2" s="153"/>
      <c r="DYZ2" s="153"/>
      <c r="DZA2" s="153"/>
      <c r="DZB2" s="153"/>
      <c r="DZC2" s="153"/>
      <c r="DZD2" s="153"/>
      <c r="DZE2" s="153"/>
      <c r="DZF2" s="153"/>
      <c r="DZG2" s="153"/>
      <c r="DZH2" s="153"/>
      <c r="DZI2" s="153"/>
      <c r="DZJ2" s="153"/>
      <c r="DZK2" s="153"/>
      <c r="DZL2" s="153"/>
      <c r="DZM2" s="153"/>
      <c r="DZN2" s="153"/>
      <c r="DZO2" s="153"/>
      <c r="DZP2" s="153"/>
      <c r="DZQ2" s="153"/>
      <c r="DZR2" s="153"/>
      <c r="DZS2" s="153"/>
      <c r="DZT2" s="153"/>
      <c r="DZU2" s="153"/>
      <c r="DZV2" s="153"/>
      <c r="DZW2" s="153"/>
      <c r="DZX2" s="153"/>
      <c r="DZY2" s="153"/>
      <c r="DZZ2" s="153"/>
      <c r="EAA2" s="153"/>
      <c r="EAB2" s="153"/>
      <c r="EAC2" s="153"/>
      <c r="EAD2" s="153"/>
      <c r="EAE2" s="153"/>
      <c r="EAF2" s="153"/>
      <c r="EAG2" s="153"/>
      <c r="EAH2" s="153"/>
      <c r="EAI2" s="153"/>
      <c r="EAJ2" s="153"/>
      <c r="EAK2" s="153"/>
      <c r="EAL2" s="153"/>
      <c r="EAM2" s="153"/>
      <c r="EAN2" s="153"/>
      <c r="EAO2" s="153"/>
      <c r="EAP2" s="153"/>
      <c r="EAQ2" s="153"/>
      <c r="EAR2" s="153"/>
      <c r="EAS2" s="153"/>
      <c r="EAT2" s="153"/>
      <c r="EAU2" s="153"/>
      <c r="EAV2" s="153"/>
      <c r="EAW2" s="153"/>
      <c r="EAX2" s="153"/>
      <c r="EAY2" s="153"/>
      <c r="EAZ2" s="153"/>
      <c r="EBA2" s="153"/>
      <c r="EBB2" s="153"/>
      <c r="EBC2" s="153"/>
      <c r="EBD2" s="153"/>
      <c r="EBE2" s="153"/>
      <c r="EBF2" s="153"/>
      <c r="EBG2" s="153"/>
      <c r="EBH2" s="153"/>
      <c r="EBI2" s="153"/>
      <c r="EBJ2" s="153"/>
      <c r="EBK2" s="153"/>
      <c r="EBL2" s="153"/>
      <c r="EBM2" s="153"/>
      <c r="EBN2" s="153"/>
      <c r="EBO2" s="153"/>
      <c r="EBP2" s="153"/>
      <c r="EBQ2" s="153"/>
      <c r="EBR2" s="153"/>
      <c r="EBS2" s="153"/>
      <c r="EBT2" s="153"/>
      <c r="EBU2" s="153"/>
      <c r="EBV2" s="153"/>
      <c r="EBW2" s="153"/>
      <c r="EBX2" s="153"/>
      <c r="EBY2" s="153"/>
      <c r="EBZ2" s="153"/>
      <c r="ECA2" s="153"/>
      <c r="ECB2" s="153"/>
      <c r="ECC2" s="153"/>
      <c r="ECD2" s="153"/>
      <c r="ECE2" s="153"/>
      <c r="ECF2" s="153"/>
      <c r="ECG2" s="153"/>
      <c r="ECH2" s="153"/>
      <c r="ECI2" s="153"/>
      <c r="ECJ2" s="153"/>
      <c r="ECK2" s="153"/>
      <c r="ECL2" s="153"/>
      <c r="ECM2" s="153"/>
      <c r="ECN2" s="153"/>
      <c r="ECO2" s="153"/>
      <c r="ECP2" s="153"/>
      <c r="ECQ2" s="153"/>
      <c r="ECR2" s="153"/>
      <c r="ECS2" s="153"/>
      <c r="ECT2" s="153"/>
      <c r="ECU2" s="153"/>
      <c r="ECV2" s="153"/>
      <c r="ECW2" s="153"/>
      <c r="ECX2" s="153"/>
      <c r="ECY2" s="153"/>
      <c r="ECZ2" s="153"/>
      <c r="EDA2" s="153"/>
      <c r="EDB2" s="153"/>
      <c r="EDC2" s="153"/>
      <c r="EDD2" s="153"/>
      <c r="EDE2" s="153"/>
      <c r="EDF2" s="153"/>
      <c r="EDG2" s="153"/>
      <c r="EDH2" s="153"/>
      <c r="EDI2" s="153"/>
      <c r="EDJ2" s="153"/>
      <c r="EDK2" s="153"/>
      <c r="EDL2" s="153"/>
      <c r="EDM2" s="153"/>
      <c r="EDN2" s="153"/>
      <c r="EDO2" s="153"/>
      <c r="EDP2" s="153"/>
      <c r="EDQ2" s="153"/>
      <c r="EDR2" s="153"/>
      <c r="EDS2" s="153"/>
      <c r="EDT2" s="153"/>
      <c r="EDU2" s="153"/>
      <c r="EDV2" s="153"/>
      <c r="EDW2" s="153"/>
      <c r="EDX2" s="153"/>
      <c r="EDY2" s="153"/>
      <c r="EDZ2" s="153"/>
      <c r="EEA2" s="153"/>
      <c r="EEB2" s="153"/>
      <c r="EEC2" s="153"/>
      <c r="EED2" s="153"/>
      <c r="EEE2" s="153"/>
      <c r="EEF2" s="153"/>
      <c r="EEG2" s="153"/>
      <c r="EEH2" s="153"/>
      <c r="EEI2" s="153"/>
      <c r="EEJ2" s="153"/>
      <c r="EEK2" s="153"/>
      <c r="EEL2" s="153"/>
      <c r="EEM2" s="153"/>
      <c r="EEN2" s="153"/>
      <c r="EEO2" s="153"/>
      <c r="EEP2" s="153"/>
      <c r="EEQ2" s="153"/>
      <c r="EER2" s="153"/>
      <c r="EES2" s="153"/>
      <c r="EET2" s="153"/>
      <c r="EEU2" s="153"/>
      <c r="EEV2" s="153"/>
      <c r="EEW2" s="153"/>
      <c r="EEX2" s="153"/>
      <c r="EEY2" s="153"/>
      <c r="EEZ2" s="153"/>
      <c r="EFA2" s="153"/>
      <c r="EFB2" s="153"/>
      <c r="EFC2" s="153"/>
      <c r="EFD2" s="153"/>
      <c r="EFE2" s="153"/>
      <c r="EFF2" s="153"/>
      <c r="EFG2" s="153"/>
      <c r="EFH2" s="153"/>
      <c r="EFI2" s="153"/>
      <c r="EFJ2" s="153"/>
      <c r="EFK2" s="153"/>
      <c r="EFL2" s="153"/>
      <c r="EFM2" s="153"/>
      <c r="EFN2" s="153"/>
      <c r="EFO2" s="153"/>
      <c r="EFP2" s="153"/>
      <c r="EFQ2" s="153"/>
      <c r="EFR2" s="153"/>
      <c r="EFS2" s="153"/>
      <c r="EFT2" s="153"/>
      <c r="EFU2" s="153"/>
      <c r="EFV2" s="153"/>
      <c r="EFW2" s="153"/>
      <c r="EFX2" s="153"/>
      <c r="EFY2" s="153"/>
      <c r="EFZ2" s="153"/>
      <c r="EGA2" s="153"/>
      <c r="EGB2" s="153"/>
      <c r="EGC2" s="153"/>
      <c r="EGD2" s="153"/>
      <c r="EGE2" s="153"/>
      <c r="EGF2" s="153"/>
      <c r="EGG2" s="153"/>
      <c r="EGH2" s="153"/>
      <c r="EGI2" s="153"/>
      <c r="EGJ2" s="153"/>
      <c r="EGK2" s="153"/>
      <c r="EGL2" s="153"/>
      <c r="EGM2" s="153"/>
      <c r="EGN2" s="153"/>
      <c r="EGO2" s="153"/>
      <c r="EGP2" s="153"/>
      <c r="EGQ2" s="153"/>
      <c r="EGR2" s="153"/>
      <c r="EGS2" s="153"/>
      <c r="EGT2" s="153"/>
      <c r="EGU2" s="153"/>
      <c r="EGV2" s="153"/>
      <c r="EGW2" s="153"/>
      <c r="EGX2" s="153"/>
      <c r="EGY2" s="153"/>
      <c r="EGZ2" s="153"/>
      <c r="EHA2" s="153"/>
      <c r="EHB2" s="153"/>
      <c r="EHC2" s="153"/>
      <c r="EHD2" s="153"/>
      <c r="EHE2" s="153"/>
      <c r="EHF2" s="153"/>
      <c r="EHG2" s="153"/>
      <c r="EHH2" s="153"/>
      <c r="EHI2" s="153"/>
      <c r="EHJ2" s="153"/>
      <c r="EHK2" s="153"/>
      <c r="EHL2" s="153"/>
      <c r="EHM2" s="153"/>
      <c r="EHN2" s="153"/>
      <c r="EHO2" s="153"/>
      <c r="EHP2" s="153"/>
      <c r="EHQ2" s="153"/>
      <c r="EHR2" s="153"/>
      <c r="EHS2" s="153"/>
      <c r="EHT2" s="153"/>
      <c r="EHU2" s="153"/>
      <c r="EHV2" s="153"/>
      <c r="EHW2" s="153"/>
      <c r="EHX2" s="153"/>
      <c r="EHY2" s="153"/>
      <c r="EHZ2" s="153"/>
      <c r="EIA2" s="153"/>
      <c r="EIB2" s="153"/>
      <c r="EIC2" s="153"/>
      <c r="EID2" s="153"/>
      <c r="EIE2" s="153"/>
      <c r="EIF2" s="153"/>
      <c r="EIG2" s="153"/>
      <c r="EIH2" s="153"/>
      <c r="EII2" s="153"/>
      <c r="EIJ2" s="153"/>
      <c r="EIK2" s="153"/>
      <c r="EIL2" s="153"/>
      <c r="EIM2" s="153"/>
      <c r="EIN2" s="153"/>
      <c r="EIO2" s="153"/>
      <c r="EIP2" s="153"/>
      <c r="EIQ2" s="153"/>
      <c r="EIR2" s="153"/>
      <c r="EIS2" s="153"/>
      <c r="EIT2" s="153"/>
      <c r="EIU2" s="153"/>
      <c r="EIV2" s="153"/>
      <c r="EIW2" s="153"/>
      <c r="EIX2" s="153"/>
      <c r="EIY2" s="153"/>
      <c r="EIZ2" s="153"/>
      <c r="EJA2" s="153"/>
      <c r="EJB2" s="153"/>
      <c r="EJC2" s="153"/>
      <c r="EJD2" s="153"/>
      <c r="EJE2" s="153"/>
      <c r="EJF2" s="153"/>
      <c r="EJG2" s="153"/>
      <c r="EJH2" s="153"/>
      <c r="EJI2" s="153"/>
      <c r="EJJ2" s="153"/>
      <c r="EJK2" s="153"/>
      <c r="EJL2" s="153"/>
      <c r="EJM2" s="153"/>
      <c r="EJN2" s="153"/>
      <c r="EJO2" s="153"/>
      <c r="EJP2" s="153"/>
      <c r="EJQ2" s="153"/>
      <c r="EJR2" s="153"/>
      <c r="EJS2" s="153"/>
      <c r="EJT2" s="153"/>
      <c r="EJU2" s="153"/>
      <c r="EJV2" s="153"/>
      <c r="EJW2" s="153"/>
      <c r="EJX2" s="153"/>
      <c r="EJY2" s="153"/>
      <c r="EJZ2" s="153"/>
      <c r="EKA2" s="153"/>
      <c r="EKB2" s="153"/>
      <c r="EKC2" s="153"/>
      <c r="EKD2" s="153"/>
      <c r="EKE2" s="153"/>
      <c r="EKF2" s="153"/>
      <c r="EKG2" s="153"/>
      <c r="EKH2" s="153"/>
      <c r="EKI2" s="153"/>
      <c r="EKJ2" s="153"/>
      <c r="EKK2" s="153"/>
      <c r="EKL2" s="153"/>
      <c r="EKM2" s="153"/>
      <c r="EKN2" s="153"/>
      <c r="EKO2" s="153"/>
      <c r="EKP2" s="153"/>
      <c r="EKQ2" s="153"/>
      <c r="EKR2" s="153"/>
      <c r="EKS2" s="153"/>
      <c r="EKT2" s="153"/>
      <c r="EKU2" s="153"/>
      <c r="EKV2" s="153"/>
      <c r="EKW2" s="153"/>
      <c r="EKX2" s="153"/>
      <c r="EKY2" s="153"/>
      <c r="EKZ2" s="153"/>
      <c r="ELA2" s="153"/>
      <c r="ELB2" s="153"/>
      <c r="ELC2" s="153"/>
      <c r="ELD2" s="153"/>
      <c r="ELE2" s="153"/>
      <c r="ELF2" s="153"/>
      <c r="ELG2" s="153"/>
      <c r="ELH2" s="153"/>
      <c r="ELI2" s="153"/>
      <c r="ELJ2" s="153"/>
      <c r="ELK2" s="153"/>
      <c r="ELL2" s="153"/>
      <c r="ELM2" s="153"/>
      <c r="ELN2" s="153"/>
      <c r="ELO2" s="153"/>
      <c r="ELP2" s="153"/>
      <c r="ELQ2" s="153"/>
      <c r="ELR2" s="153"/>
      <c r="ELS2" s="153"/>
      <c r="ELT2" s="153"/>
      <c r="ELU2" s="153"/>
      <c r="ELV2" s="153"/>
      <c r="ELW2" s="153"/>
      <c r="ELX2" s="153"/>
      <c r="ELY2" s="153"/>
      <c r="ELZ2" s="153"/>
      <c r="EMA2" s="153"/>
      <c r="EMB2" s="153"/>
      <c r="EMC2" s="153"/>
      <c r="EMD2" s="153"/>
      <c r="EME2" s="153"/>
      <c r="EMF2" s="153"/>
      <c r="EMG2" s="153"/>
      <c r="EMH2" s="153"/>
      <c r="EMI2" s="153"/>
      <c r="EMJ2" s="153"/>
      <c r="EMK2" s="153"/>
      <c r="EML2" s="153"/>
      <c r="EMM2" s="153"/>
      <c r="EMN2" s="153"/>
      <c r="EMO2" s="153"/>
      <c r="EMP2" s="153"/>
      <c r="EMQ2" s="153"/>
      <c r="EMR2" s="153"/>
      <c r="EMS2" s="153"/>
      <c r="EMT2" s="153"/>
      <c r="EMU2" s="153"/>
      <c r="EMV2" s="153"/>
      <c r="EMW2" s="153"/>
      <c r="EMX2" s="153"/>
      <c r="EMY2" s="153"/>
      <c r="EMZ2" s="153"/>
      <c r="ENA2" s="153"/>
      <c r="ENB2" s="153"/>
      <c r="ENC2" s="153"/>
      <c r="END2" s="153"/>
      <c r="ENE2" s="153"/>
      <c r="ENF2" s="153"/>
      <c r="ENG2" s="153"/>
      <c r="ENH2" s="153"/>
      <c r="ENI2" s="153"/>
      <c r="ENJ2" s="153"/>
      <c r="ENK2" s="153"/>
      <c r="ENL2" s="153"/>
      <c r="ENM2" s="153"/>
      <c r="ENN2" s="153"/>
      <c r="ENO2" s="153"/>
      <c r="ENP2" s="153"/>
      <c r="ENQ2" s="153"/>
      <c r="ENR2" s="153"/>
      <c r="ENS2" s="153"/>
      <c r="ENT2" s="153"/>
      <c r="ENU2" s="153"/>
      <c r="ENV2" s="153"/>
      <c r="ENW2" s="153"/>
      <c r="ENX2" s="153"/>
      <c r="ENY2" s="153"/>
      <c r="ENZ2" s="153"/>
      <c r="EOA2" s="153"/>
      <c r="EOB2" s="153"/>
      <c r="EOC2" s="153"/>
      <c r="EOD2" s="153"/>
      <c r="EOE2" s="153"/>
      <c r="EOF2" s="153"/>
      <c r="EOG2" s="153"/>
      <c r="EOH2" s="153"/>
      <c r="EOI2" s="153"/>
      <c r="EOJ2" s="153"/>
      <c r="EOK2" s="153"/>
      <c r="EOL2" s="153"/>
      <c r="EOM2" s="153"/>
      <c r="EON2" s="153"/>
      <c r="EOO2" s="153"/>
      <c r="EOP2" s="153"/>
      <c r="EOQ2" s="153"/>
      <c r="EOR2" s="153"/>
      <c r="EOS2" s="153"/>
      <c r="EOT2" s="153"/>
      <c r="EOU2" s="153"/>
      <c r="EOV2" s="153"/>
      <c r="EOW2" s="153"/>
      <c r="EOX2" s="153"/>
      <c r="EOY2" s="153"/>
      <c r="EOZ2" s="153"/>
      <c r="EPA2" s="153"/>
      <c r="EPB2" s="153"/>
      <c r="EPC2" s="153"/>
      <c r="EPD2" s="153"/>
      <c r="EPE2" s="153"/>
      <c r="EPF2" s="153"/>
      <c r="EPG2" s="153"/>
      <c r="EPH2" s="153"/>
      <c r="EPI2" s="153"/>
      <c r="EPJ2" s="153"/>
      <c r="EPK2" s="153"/>
      <c r="EPL2" s="153"/>
      <c r="EPM2" s="153"/>
      <c r="EPN2" s="153"/>
      <c r="EPO2" s="153"/>
      <c r="EPP2" s="153"/>
      <c r="EPQ2" s="153"/>
      <c r="EPR2" s="153"/>
      <c r="EPS2" s="153"/>
      <c r="EPT2" s="153"/>
      <c r="EPU2" s="153"/>
      <c r="EPV2" s="153"/>
      <c r="EPW2" s="153"/>
      <c r="EPX2" s="153"/>
      <c r="EPY2" s="153"/>
      <c r="EPZ2" s="153"/>
      <c r="EQA2" s="153"/>
      <c r="EQB2" s="153"/>
      <c r="EQC2" s="153"/>
      <c r="EQD2" s="153"/>
      <c r="EQE2" s="153"/>
      <c r="EQF2" s="153"/>
      <c r="EQG2" s="153"/>
      <c r="EQH2" s="153"/>
      <c r="EQI2" s="153"/>
      <c r="EQJ2" s="153"/>
      <c r="EQK2" s="153"/>
      <c r="EQL2" s="153"/>
      <c r="EQM2" s="153"/>
      <c r="EQN2" s="153"/>
      <c r="EQO2" s="153"/>
      <c r="EQP2" s="153"/>
      <c r="EQQ2" s="153"/>
      <c r="EQR2" s="153"/>
      <c r="EQS2" s="153"/>
      <c r="EQT2" s="153"/>
      <c r="EQU2" s="153"/>
      <c r="EQV2" s="153"/>
      <c r="EQW2" s="153"/>
      <c r="EQX2" s="153"/>
      <c r="EQY2" s="153"/>
      <c r="EQZ2" s="153"/>
      <c r="ERA2" s="153"/>
      <c r="ERB2" s="153"/>
      <c r="ERC2" s="153"/>
      <c r="ERD2" s="153"/>
      <c r="ERE2" s="153"/>
      <c r="ERF2" s="153"/>
      <c r="ERG2" s="153"/>
      <c r="ERH2" s="153"/>
      <c r="ERI2" s="153"/>
      <c r="ERJ2" s="153"/>
      <c r="ERK2" s="153"/>
      <c r="ERL2" s="153"/>
      <c r="ERM2" s="153"/>
      <c r="ERN2" s="153"/>
      <c r="ERO2" s="153"/>
      <c r="ERP2" s="153"/>
      <c r="ERQ2" s="153"/>
      <c r="ERR2" s="153"/>
      <c r="ERS2" s="153"/>
      <c r="ERT2" s="153"/>
      <c r="ERU2" s="153"/>
      <c r="ERV2" s="153"/>
      <c r="ERW2" s="153"/>
      <c r="ERX2" s="153"/>
      <c r="ERY2" s="153"/>
      <c r="ERZ2" s="153"/>
      <c r="ESA2" s="153"/>
      <c r="ESB2" s="153"/>
      <c r="ESC2" s="153"/>
      <c r="ESD2" s="153"/>
      <c r="ESE2" s="153"/>
      <c r="ESF2" s="153"/>
      <c r="ESG2" s="153"/>
      <c r="ESH2" s="153"/>
      <c r="ESI2" s="153"/>
      <c r="ESJ2" s="153"/>
      <c r="ESK2" s="153"/>
      <c r="ESL2" s="153"/>
      <c r="ESM2" s="153"/>
      <c r="ESN2" s="153"/>
      <c r="ESO2" s="153"/>
      <c r="ESP2" s="153"/>
      <c r="ESQ2" s="153"/>
      <c r="ESR2" s="153"/>
      <c r="ESS2" s="153"/>
      <c r="EST2" s="153"/>
      <c r="ESU2" s="153"/>
      <c r="ESV2" s="153"/>
      <c r="ESW2" s="153"/>
      <c r="ESX2" s="153"/>
      <c r="ESY2" s="153"/>
      <c r="ESZ2" s="153"/>
      <c r="ETA2" s="153"/>
      <c r="ETB2" s="153"/>
      <c r="ETC2" s="153"/>
      <c r="ETD2" s="153"/>
      <c r="ETE2" s="153"/>
      <c r="ETF2" s="153"/>
      <c r="ETG2" s="153"/>
      <c r="ETH2" s="153"/>
      <c r="ETI2" s="153"/>
      <c r="ETJ2" s="153"/>
      <c r="ETK2" s="153"/>
      <c r="ETL2" s="153"/>
      <c r="ETM2" s="153"/>
      <c r="ETN2" s="153"/>
      <c r="ETO2" s="153"/>
      <c r="ETP2" s="153"/>
      <c r="ETQ2" s="153"/>
      <c r="ETR2" s="153"/>
      <c r="ETS2" s="153"/>
      <c r="ETT2" s="153"/>
      <c r="ETU2" s="153"/>
      <c r="ETV2" s="153"/>
      <c r="ETW2" s="153"/>
      <c r="ETX2" s="153"/>
      <c r="ETY2" s="153"/>
      <c r="ETZ2" s="153"/>
      <c r="EUA2" s="153"/>
      <c r="EUB2" s="153"/>
      <c r="EUC2" s="153"/>
      <c r="EUD2" s="153"/>
      <c r="EUE2" s="153"/>
      <c r="EUF2" s="153"/>
      <c r="EUG2" s="153"/>
      <c r="EUH2" s="153"/>
      <c r="EUI2" s="153"/>
      <c r="EUJ2" s="153"/>
      <c r="EUK2" s="153"/>
      <c r="EUL2" s="153"/>
      <c r="EUM2" s="153"/>
      <c r="EUN2" s="153"/>
      <c r="EUO2" s="153"/>
      <c r="EUP2" s="153"/>
      <c r="EUQ2" s="153"/>
      <c r="EUR2" s="153"/>
      <c r="EUS2" s="153"/>
      <c r="EUT2" s="153"/>
      <c r="EUU2" s="153"/>
      <c r="EUV2" s="153"/>
      <c r="EUW2" s="153"/>
      <c r="EUX2" s="153"/>
      <c r="EUY2" s="153"/>
      <c r="EUZ2" s="153"/>
      <c r="EVA2" s="153"/>
      <c r="EVB2" s="153"/>
      <c r="EVC2" s="153"/>
      <c r="EVD2" s="153"/>
      <c r="EVE2" s="153"/>
      <c r="EVF2" s="153"/>
      <c r="EVG2" s="153"/>
      <c r="EVH2" s="153"/>
      <c r="EVI2" s="153"/>
      <c r="EVJ2" s="153"/>
      <c r="EVK2" s="153"/>
      <c r="EVL2" s="153"/>
      <c r="EVM2" s="153"/>
      <c r="EVN2" s="153"/>
      <c r="EVO2" s="153"/>
      <c r="EVP2" s="153"/>
      <c r="EVQ2" s="153"/>
      <c r="EVR2" s="153"/>
      <c r="EVS2" s="153"/>
      <c r="EVT2" s="153"/>
      <c r="EVU2" s="153"/>
      <c r="EVV2" s="153"/>
      <c r="EVW2" s="153"/>
      <c r="EVX2" s="153"/>
      <c r="EVY2" s="153"/>
      <c r="EVZ2" s="153"/>
      <c r="EWA2" s="153"/>
      <c r="EWB2" s="153"/>
      <c r="EWC2" s="153"/>
      <c r="EWD2" s="153"/>
      <c r="EWE2" s="153"/>
      <c r="EWF2" s="153"/>
      <c r="EWG2" s="153"/>
      <c r="EWH2" s="153"/>
      <c r="EWI2" s="153"/>
      <c r="EWJ2" s="153"/>
      <c r="EWK2" s="153"/>
      <c r="EWL2" s="153"/>
      <c r="EWM2" s="153"/>
      <c r="EWN2" s="153"/>
      <c r="EWO2" s="153"/>
      <c r="EWP2" s="153"/>
      <c r="EWQ2" s="153"/>
      <c r="EWR2" s="153"/>
      <c r="EWS2" s="153"/>
      <c r="EWT2" s="153"/>
      <c r="EWU2" s="153"/>
      <c r="EWV2" s="153"/>
      <c r="EWW2" s="153"/>
      <c r="EWX2" s="153"/>
      <c r="EWY2" s="153"/>
      <c r="EWZ2" s="153"/>
      <c r="EXA2" s="153"/>
      <c r="EXB2" s="153"/>
      <c r="EXC2" s="153"/>
      <c r="EXD2" s="153"/>
      <c r="EXE2" s="153"/>
      <c r="EXF2" s="153"/>
      <c r="EXG2" s="153"/>
      <c r="EXH2" s="153"/>
      <c r="EXI2" s="153"/>
      <c r="EXJ2" s="153"/>
      <c r="EXK2" s="153"/>
      <c r="EXL2" s="153"/>
      <c r="EXM2" s="153"/>
      <c r="EXN2" s="153"/>
      <c r="EXO2" s="153"/>
      <c r="EXP2" s="153"/>
      <c r="EXQ2" s="153"/>
      <c r="EXR2" s="153"/>
      <c r="EXS2" s="153"/>
      <c r="EXT2" s="153"/>
      <c r="EXU2" s="153"/>
      <c r="EXV2" s="153"/>
      <c r="EXW2" s="153"/>
      <c r="EXX2" s="153"/>
      <c r="EXY2" s="153"/>
      <c r="EXZ2" s="153"/>
      <c r="EYA2" s="153"/>
      <c r="EYB2" s="153"/>
      <c r="EYC2" s="153"/>
      <c r="EYD2" s="153"/>
      <c r="EYE2" s="153"/>
      <c r="EYF2" s="153"/>
      <c r="EYG2" s="153"/>
      <c r="EYH2" s="153"/>
      <c r="EYI2" s="153"/>
      <c r="EYJ2" s="153"/>
      <c r="EYK2" s="153"/>
      <c r="EYL2" s="153"/>
      <c r="EYM2" s="153"/>
      <c r="EYN2" s="153"/>
      <c r="EYO2" s="153"/>
      <c r="EYP2" s="153"/>
      <c r="EYQ2" s="153"/>
      <c r="EYR2" s="153"/>
      <c r="EYS2" s="153"/>
      <c r="EYT2" s="153"/>
      <c r="EYU2" s="153"/>
      <c r="EYV2" s="153"/>
      <c r="EYW2" s="153"/>
      <c r="EYX2" s="153"/>
      <c r="EYY2" s="153"/>
      <c r="EYZ2" s="153"/>
      <c r="EZA2" s="153"/>
      <c r="EZB2" s="153"/>
      <c r="EZC2" s="153"/>
      <c r="EZD2" s="153"/>
      <c r="EZE2" s="153"/>
      <c r="EZF2" s="153"/>
      <c r="EZG2" s="153"/>
      <c r="EZH2" s="153"/>
      <c r="EZI2" s="153"/>
      <c r="EZJ2" s="153"/>
      <c r="EZK2" s="153"/>
      <c r="EZL2" s="153"/>
      <c r="EZM2" s="153"/>
      <c r="EZN2" s="153"/>
      <c r="EZO2" s="153"/>
      <c r="EZP2" s="153"/>
      <c r="EZQ2" s="153"/>
      <c r="EZR2" s="153"/>
      <c r="EZS2" s="153"/>
      <c r="EZT2" s="153"/>
      <c r="EZU2" s="153"/>
      <c r="EZV2" s="153"/>
      <c r="EZW2" s="153"/>
      <c r="EZX2" s="153"/>
      <c r="EZY2" s="153"/>
      <c r="EZZ2" s="153"/>
      <c r="FAA2" s="153"/>
      <c r="FAB2" s="153"/>
      <c r="FAC2" s="153"/>
      <c r="FAD2" s="153"/>
      <c r="FAE2" s="153"/>
      <c r="FAF2" s="153"/>
      <c r="FAG2" s="153"/>
      <c r="FAH2" s="153"/>
      <c r="FAI2" s="153"/>
      <c r="FAJ2" s="153"/>
      <c r="FAK2" s="153"/>
      <c r="FAL2" s="153"/>
      <c r="FAM2" s="153"/>
      <c r="FAN2" s="153"/>
      <c r="FAO2" s="153"/>
      <c r="FAP2" s="153"/>
      <c r="FAQ2" s="153"/>
      <c r="FAR2" s="153"/>
      <c r="FAS2" s="153"/>
      <c r="FAT2" s="153"/>
      <c r="FAU2" s="153"/>
      <c r="FAV2" s="153"/>
      <c r="FAW2" s="153"/>
      <c r="FAX2" s="153"/>
      <c r="FAY2" s="153"/>
      <c r="FAZ2" s="153"/>
      <c r="FBA2" s="153"/>
      <c r="FBB2" s="153"/>
      <c r="FBC2" s="153"/>
      <c r="FBD2" s="153"/>
      <c r="FBE2" s="153"/>
      <c r="FBF2" s="153"/>
      <c r="FBG2" s="153"/>
      <c r="FBH2" s="153"/>
      <c r="FBI2" s="153"/>
      <c r="FBJ2" s="153"/>
      <c r="FBK2" s="153"/>
      <c r="FBL2" s="153"/>
      <c r="FBM2" s="153"/>
      <c r="FBN2" s="153"/>
      <c r="FBO2" s="153"/>
      <c r="FBP2" s="153"/>
      <c r="FBQ2" s="153"/>
      <c r="FBR2" s="153"/>
      <c r="FBS2" s="153"/>
      <c r="FBT2" s="153"/>
      <c r="FBU2" s="153"/>
      <c r="FBV2" s="153"/>
      <c r="FBW2" s="153"/>
      <c r="FBX2" s="153"/>
      <c r="FBY2" s="153"/>
      <c r="FBZ2" s="153"/>
      <c r="FCA2" s="153"/>
      <c r="FCB2" s="153"/>
      <c r="FCC2" s="153"/>
      <c r="FCD2" s="153"/>
      <c r="FCE2" s="153"/>
      <c r="FCF2" s="153"/>
      <c r="FCG2" s="153"/>
      <c r="FCH2" s="153"/>
      <c r="FCI2" s="153"/>
      <c r="FCJ2" s="153"/>
      <c r="FCK2" s="153"/>
      <c r="FCL2" s="153"/>
      <c r="FCM2" s="153"/>
      <c r="FCN2" s="153"/>
      <c r="FCO2" s="153"/>
      <c r="FCP2" s="153"/>
      <c r="FCQ2" s="153"/>
      <c r="FCR2" s="153"/>
      <c r="FCS2" s="153"/>
      <c r="FCT2" s="153"/>
      <c r="FCU2" s="153"/>
      <c r="FCV2" s="153"/>
      <c r="FCW2" s="153"/>
      <c r="FCX2" s="153"/>
      <c r="FCY2" s="153"/>
      <c r="FCZ2" s="153"/>
      <c r="FDA2" s="153"/>
      <c r="FDB2" s="153"/>
      <c r="FDC2" s="153"/>
      <c r="FDD2" s="153"/>
      <c r="FDE2" s="153"/>
      <c r="FDF2" s="153"/>
      <c r="FDG2" s="153"/>
      <c r="FDH2" s="153"/>
      <c r="FDI2" s="153"/>
      <c r="FDJ2" s="153"/>
      <c r="FDK2" s="153"/>
      <c r="FDL2" s="153"/>
      <c r="FDM2" s="153"/>
      <c r="FDN2" s="153"/>
      <c r="FDO2" s="153"/>
      <c r="FDP2" s="153"/>
      <c r="FDQ2" s="153"/>
      <c r="FDR2" s="153"/>
      <c r="FDS2" s="153"/>
      <c r="FDT2" s="153"/>
      <c r="FDU2" s="153"/>
      <c r="FDV2" s="153"/>
      <c r="FDW2" s="153"/>
      <c r="FDX2" s="153"/>
      <c r="FDY2" s="153"/>
      <c r="FDZ2" s="153"/>
      <c r="FEA2" s="153"/>
      <c r="FEB2" s="153"/>
      <c r="FEC2" s="153"/>
      <c r="FED2" s="153"/>
      <c r="FEE2" s="153"/>
      <c r="FEF2" s="153"/>
      <c r="FEG2" s="153"/>
      <c r="FEH2" s="153"/>
      <c r="FEI2" s="153"/>
      <c r="FEJ2" s="153"/>
      <c r="FEK2" s="153"/>
      <c r="FEL2" s="153"/>
      <c r="FEM2" s="153"/>
      <c r="FEN2" s="153"/>
      <c r="FEO2" s="153"/>
      <c r="FEP2" s="153"/>
      <c r="FEQ2" s="153"/>
      <c r="FER2" s="153"/>
      <c r="FES2" s="153"/>
      <c r="FET2" s="153"/>
      <c r="FEU2" s="153"/>
      <c r="FEV2" s="153"/>
      <c r="FEW2" s="153"/>
      <c r="FEX2" s="153"/>
      <c r="FEY2" s="153"/>
      <c r="FEZ2" s="153"/>
      <c r="FFA2" s="153"/>
      <c r="FFB2" s="153"/>
      <c r="FFC2" s="153"/>
      <c r="FFD2" s="153"/>
      <c r="FFE2" s="153"/>
      <c r="FFF2" s="153"/>
      <c r="FFG2" s="153"/>
      <c r="FFH2" s="153"/>
      <c r="FFI2" s="153"/>
      <c r="FFJ2" s="153"/>
      <c r="FFK2" s="153"/>
      <c r="FFL2" s="153"/>
      <c r="FFM2" s="153"/>
      <c r="FFN2" s="153"/>
      <c r="FFO2" s="153"/>
      <c r="FFP2" s="153"/>
      <c r="FFQ2" s="153"/>
      <c r="FFR2" s="153"/>
      <c r="FFS2" s="153"/>
      <c r="FFT2" s="153"/>
      <c r="FFU2" s="153"/>
      <c r="FFV2" s="153"/>
      <c r="FFW2" s="153"/>
      <c r="FFX2" s="153"/>
      <c r="FFY2" s="153"/>
      <c r="FFZ2" s="153"/>
      <c r="FGA2" s="153"/>
      <c r="FGB2" s="153"/>
      <c r="FGC2" s="153"/>
      <c r="FGD2" s="153"/>
      <c r="FGE2" s="153"/>
      <c r="FGF2" s="153"/>
      <c r="FGG2" s="153"/>
      <c r="FGH2" s="153"/>
      <c r="FGI2" s="153"/>
      <c r="FGJ2" s="153"/>
      <c r="FGK2" s="153"/>
      <c r="FGL2" s="153"/>
      <c r="FGM2" s="153"/>
      <c r="FGN2" s="153"/>
      <c r="FGO2" s="153"/>
      <c r="FGP2" s="153"/>
      <c r="FGQ2" s="153"/>
      <c r="FGR2" s="153"/>
      <c r="FGS2" s="153"/>
      <c r="FGT2" s="153"/>
      <c r="FGU2" s="153"/>
      <c r="FGV2" s="153"/>
      <c r="FGW2" s="153"/>
      <c r="FGX2" s="153"/>
      <c r="FGY2" s="153"/>
      <c r="FGZ2" s="153"/>
      <c r="FHA2" s="153"/>
      <c r="FHB2" s="153"/>
      <c r="FHC2" s="153"/>
      <c r="FHD2" s="153"/>
      <c r="FHE2" s="153"/>
      <c r="FHF2" s="153"/>
      <c r="FHG2" s="153"/>
      <c r="FHH2" s="153"/>
      <c r="FHI2" s="153"/>
      <c r="FHJ2" s="153"/>
      <c r="FHK2" s="153"/>
      <c r="FHL2" s="153"/>
      <c r="FHM2" s="153"/>
      <c r="FHN2" s="153"/>
      <c r="FHO2" s="153"/>
      <c r="FHP2" s="153"/>
      <c r="FHQ2" s="153"/>
      <c r="FHR2" s="153"/>
      <c r="FHS2" s="153"/>
      <c r="FHT2" s="153"/>
      <c r="FHU2" s="153"/>
      <c r="FHV2" s="153"/>
      <c r="FHW2" s="153"/>
      <c r="FHX2" s="153"/>
      <c r="FHY2" s="153"/>
      <c r="FHZ2" s="153"/>
      <c r="FIA2" s="153"/>
      <c r="FIB2" s="153"/>
      <c r="FIC2" s="153"/>
      <c r="FID2" s="153"/>
      <c r="FIE2" s="153"/>
      <c r="FIF2" s="153"/>
      <c r="FIG2" s="153"/>
      <c r="FIH2" s="153"/>
      <c r="FII2" s="153"/>
      <c r="FIJ2" s="153"/>
      <c r="FIK2" s="153"/>
      <c r="FIL2" s="153"/>
      <c r="FIM2" s="153"/>
      <c r="FIN2" s="153"/>
      <c r="FIO2" s="153"/>
      <c r="FIP2" s="153"/>
      <c r="FIQ2" s="153"/>
      <c r="FIR2" s="153"/>
      <c r="FIS2" s="153"/>
      <c r="FIT2" s="153"/>
      <c r="FIU2" s="153"/>
      <c r="FIV2" s="153"/>
      <c r="FIW2" s="153"/>
      <c r="FIX2" s="153"/>
      <c r="FIY2" s="153"/>
      <c r="FIZ2" s="153"/>
      <c r="FJA2" s="153"/>
      <c r="FJB2" s="153"/>
      <c r="FJC2" s="153"/>
      <c r="FJD2" s="153"/>
      <c r="FJE2" s="153"/>
      <c r="FJF2" s="153"/>
      <c r="FJG2" s="153"/>
      <c r="FJH2" s="153"/>
      <c r="FJI2" s="153"/>
      <c r="FJJ2" s="153"/>
      <c r="FJK2" s="153"/>
      <c r="FJL2" s="153"/>
      <c r="FJM2" s="153"/>
      <c r="FJN2" s="153"/>
      <c r="FJO2" s="153"/>
      <c r="FJP2" s="153"/>
      <c r="FJQ2" s="153"/>
      <c r="FJR2" s="153"/>
      <c r="FJS2" s="153"/>
      <c r="FJT2" s="153"/>
      <c r="FJU2" s="153"/>
      <c r="FJV2" s="153"/>
      <c r="FJW2" s="153"/>
      <c r="FJX2" s="153"/>
      <c r="FJY2" s="153"/>
      <c r="FJZ2" s="153"/>
      <c r="FKA2" s="153"/>
      <c r="FKB2" s="153"/>
      <c r="FKC2" s="153"/>
      <c r="FKD2" s="153"/>
      <c r="FKE2" s="153"/>
      <c r="FKF2" s="153"/>
      <c r="FKG2" s="153"/>
      <c r="FKH2" s="153"/>
      <c r="FKI2" s="153"/>
      <c r="FKJ2" s="153"/>
      <c r="FKK2" s="153"/>
      <c r="FKL2" s="153"/>
      <c r="FKM2" s="153"/>
      <c r="FKN2" s="153"/>
      <c r="FKO2" s="153"/>
      <c r="FKP2" s="153"/>
      <c r="FKQ2" s="153"/>
      <c r="FKR2" s="153"/>
      <c r="FKS2" s="153"/>
      <c r="FKT2" s="153"/>
      <c r="FKU2" s="153"/>
      <c r="FKV2" s="153"/>
      <c r="FKW2" s="153"/>
      <c r="FKX2" s="153"/>
      <c r="FKY2" s="153"/>
      <c r="FKZ2" s="153"/>
      <c r="FLA2" s="153"/>
      <c r="FLB2" s="153"/>
      <c r="FLC2" s="153"/>
      <c r="FLD2" s="153"/>
      <c r="FLE2" s="153"/>
      <c r="FLF2" s="153"/>
      <c r="FLG2" s="153"/>
      <c r="FLH2" s="153"/>
      <c r="FLI2" s="153"/>
      <c r="FLJ2" s="153"/>
      <c r="FLK2" s="153"/>
      <c r="FLL2" s="153"/>
      <c r="FLM2" s="153"/>
      <c r="FLN2" s="153"/>
      <c r="FLO2" s="153"/>
      <c r="FLP2" s="153"/>
      <c r="FLQ2" s="153"/>
      <c r="FLR2" s="153"/>
      <c r="FLS2" s="153"/>
      <c r="FLT2" s="153"/>
      <c r="FLU2" s="153"/>
      <c r="FLV2" s="153"/>
      <c r="FLW2" s="153"/>
      <c r="FLX2" s="153"/>
      <c r="FLY2" s="153"/>
      <c r="FLZ2" s="153"/>
      <c r="FMA2" s="153"/>
      <c r="FMB2" s="153"/>
      <c r="FMC2" s="153"/>
      <c r="FMD2" s="153"/>
      <c r="FME2" s="153"/>
      <c r="FMF2" s="153"/>
      <c r="FMG2" s="153"/>
      <c r="FMH2" s="153"/>
      <c r="FMI2" s="153"/>
      <c r="FMJ2" s="153"/>
      <c r="FMK2" s="153"/>
      <c r="FML2" s="153"/>
      <c r="FMM2" s="153"/>
      <c r="FMN2" s="153"/>
      <c r="FMO2" s="153"/>
      <c r="FMP2" s="153"/>
      <c r="FMQ2" s="153"/>
      <c r="FMR2" s="153"/>
      <c r="FMS2" s="153"/>
      <c r="FMT2" s="153"/>
      <c r="FMU2" s="153"/>
      <c r="FMV2" s="153"/>
      <c r="FMW2" s="153"/>
      <c r="FMX2" s="153"/>
      <c r="FMY2" s="153"/>
      <c r="FMZ2" s="153"/>
      <c r="FNA2" s="153"/>
      <c r="FNB2" s="153"/>
      <c r="FNC2" s="153"/>
      <c r="FND2" s="153"/>
      <c r="FNE2" s="153"/>
      <c r="FNF2" s="153"/>
      <c r="FNG2" s="153"/>
      <c r="FNH2" s="153"/>
      <c r="FNI2" s="153"/>
      <c r="FNJ2" s="153"/>
      <c r="FNK2" s="153"/>
      <c r="FNL2" s="153"/>
      <c r="FNM2" s="153"/>
      <c r="FNN2" s="153"/>
      <c r="FNO2" s="153"/>
      <c r="FNP2" s="153"/>
      <c r="FNQ2" s="153"/>
      <c r="FNR2" s="153"/>
      <c r="FNS2" s="153"/>
      <c r="FNT2" s="153"/>
      <c r="FNU2" s="153"/>
      <c r="FNV2" s="153"/>
      <c r="FNW2" s="153"/>
      <c r="FNX2" s="153"/>
      <c r="FNY2" s="153"/>
      <c r="FNZ2" s="153"/>
      <c r="FOA2" s="153"/>
      <c r="FOB2" s="153"/>
      <c r="FOC2" s="153"/>
      <c r="FOD2" s="153"/>
      <c r="FOE2" s="153"/>
      <c r="FOF2" s="153"/>
      <c r="FOG2" s="153"/>
      <c r="FOH2" s="153"/>
      <c r="FOI2" s="153"/>
      <c r="FOJ2" s="153"/>
      <c r="FOK2" s="153"/>
      <c r="FOL2" s="153"/>
      <c r="FOM2" s="153"/>
      <c r="FON2" s="153"/>
      <c r="FOO2" s="153"/>
      <c r="FOP2" s="153"/>
      <c r="FOQ2" s="153"/>
      <c r="FOR2" s="153"/>
      <c r="FOS2" s="153"/>
      <c r="FOT2" s="153"/>
      <c r="FOU2" s="153"/>
      <c r="FOV2" s="153"/>
      <c r="FOW2" s="153"/>
      <c r="FOX2" s="153"/>
      <c r="FOY2" s="153"/>
      <c r="FOZ2" s="153"/>
      <c r="FPA2" s="153"/>
      <c r="FPB2" s="153"/>
      <c r="FPC2" s="153"/>
      <c r="FPD2" s="153"/>
      <c r="FPE2" s="153"/>
      <c r="FPF2" s="153"/>
      <c r="FPG2" s="153"/>
      <c r="FPH2" s="153"/>
      <c r="FPI2" s="153"/>
      <c r="FPJ2" s="153"/>
      <c r="FPK2" s="153"/>
      <c r="FPL2" s="153"/>
      <c r="FPM2" s="153"/>
      <c r="FPN2" s="153"/>
      <c r="FPO2" s="153"/>
      <c r="FPP2" s="153"/>
      <c r="FPQ2" s="153"/>
      <c r="FPR2" s="153"/>
      <c r="FPS2" s="153"/>
      <c r="FPT2" s="153"/>
      <c r="FPU2" s="153"/>
      <c r="FPV2" s="153"/>
      <c r="FPW2" s="153"/>
      <c r="FPX2" s="153"/>
      <c r="FPY2" s="153"/>
      <c r="FPZ2" s="153"/>
      <c r="FQA2" s="153"/>
      <c r="FQB2" s="153"/>
      <c r="FQC2" s="153"/>
      <c r="FQD2" s="153"/>
      <c r="FQE2" s="153"/>
      <c r="FQF2" s="153"/>
      <c r="FQG2" s="153"/>
      <c r="FQH2" s="153"/>
      <c r="FQI2" s="153"/>
      <c r="FQJ2" s="153"/>
      <c r="FQK2" s="153"/>
      <c r="FQL2" s="153"/>
      <c r="FQM2" s="153"/>
      <c r="FQN2" s="153"/>
      <c r="FQO2" s="153"/>
      <c r="FQP2" s="153"/>
      <c r="FQQ2" s="153"/>
      <c r="FQR2" s="153"/>
      <c r="FQS2" s="153"/>
      <c r="FQT2" s="153"/>
      <c r="FQU2" s="153"/>
      <c r="FQV2" s="153"/>
      <c r="FQW2" s="153"/>
      <c r="FQX2" s="153"/>
      <c r="FQY2" s="153"/>
      <c r="FQZ2" s="153"/>
      <c r="FRA2" s="153"/>
      <c r="FRB2" s="153"/>
      <c r="FRC2" s="153"/>
      <c r="FRD2" s="153"/>
      <c r="FRE2" s="153"/>
      <c r="FRF2" s="153"/>
      <c r="FRG2" s="153"/>
      <c r="FRH2" s="153"/>
      <c r="FRI2" s="153"/>
      <c r="FRJ2" s="153"/>
      <c r="FRK2" s="153"/>
      <c r="FRL2" s="153"/>
      <c r="FRM2" s="153"/>
      <c r="FRN2" s="153"/>
      <c r="FRO2" s="153"/>
      <c r="FRP2" s="153"/>
      <c r="FRQ2" s="153"/>
      <c r="FRR2" s="153"/>
      <c r="FRS2" s="153"/>
      <c r="FRT2" s="153"/>
      <c r="FRU2" s="153"/>
      <c r="FRV2" s="153"/>
      <c r="FRW2" s="153"/>
      <c r="FRX2" s="153"/>
      <c r="FRY2" s="153"/>
      <c r="FRZ2" s="153"/>
      <c r="FSA2" s="153"/>
      <c r="FSB2" s="153"/>
      <c r="FSC2" s="153"/>
      <c r="FSD2" s="153"/>
      <c r="FSE2" s="153"/>
      <c r="FSF2" s="153"/>
      <c r="FSG2" s="153"/>
      <c r="FSH2" s="153"/>
      <c r="FSI2" s="153"/>
      <c r="FSJ2" s="153"/>
      <c r="FSK2" s="153"/>
      <c r="FSL2" s="153"/>
      <c r="FSM2" s="153"/>
      <c r="FSN2" s="153"/>
      <c r="FSO2" s="153"/>
      <c r="FSP2" s="153"/>
      <c r="FSQ2" s="153"/>
      <c r="FSR2" s="153"/>
      <c r="FSS2" s="153"/>
      <c r="FST2" s="153"/>
      <c r="FSU2" s="153"/>
      <c r="FSV2" s="153"/>
      <c r="FSW2" s="153"/>
      <c r="FSX2" s="153"/>
      <c r="FSY2" s="153"/>
      <c r="FSZ2" s="153"/>
      <c r="FTA2" s="153"/>
      <c r="FTB2" s="153"/>
      <c r="FTC2" s="153"/>
      <c r="FTD2" s="153"/>
      <c r="FTE2" s="153"/>
      <c r="FTF2" s="153"/>
      <c r="FTG2" s="153"/>
      <c r="FTH2" s="153"/>
      <c r="FTI2" s="153"/>
      <c r="FTJ2" s="153"/>
      <c r="FTK2" s="153"/>
      <c r="FTL2" s="153"/>
      <c r="FTM2" s="153"/>
      <c r="FTN2" s="153"/>
      <c r="FTO2" s="153"/>
      <c r="FTP2" s="153"/>
      <c r="FTQ2" s="153"/>
      <c r="FTR2" s="153"/>
      <c r="FTS2" s="153"/>
      <c r="FTT2" s="153"/>
      <c r="FTU2" s="153"/>
      <c r="FTV2" s="153"/>
      <c r="FTW2" s="153"/>
      <c r="FTX2" s="153"/>
      <c r="FTY2" s="153"/>
      <c r="FTZ2" s="153"/>
      <c r="FUA2" s="153"/>
      <c r="FUB2" s="153"/>
      <c r="FUC2" s="153"/>
      <c r="FUD2" s="153"/>
      <c r="FUE2" s="153"/>
      <c r="FUF2" s="153"/>
      <c r="FUG2" s="153"/>
      <c r="FUH2" s="153"/>
      <c r="FUI2" s="153"/>
      <c r="FUJ2" s="153"/>
      <c r="FUK2" s="153"/>
      <c r="FUL2" s="153"/>
      <c r="FUM2" s="153"/>
      <c r="FUN2" s="153"/>
      <c r="FUO2" s="153"/>
      <c r="FUP2" s="153"/>
      <c r="FUQ2" s="153"/>
      <c r="FUR2" s="153"/>
      <c r="FUS2" s="153"/>
      <c r="FUT2" s="153"/>
      <c r="FUU2" s="153"/>
      <c r="FUV2" s="153"/>
      <c r="FUW2" s="153"/>
      <c r="FUX2" s="153"/>
      <c r="FUY2" s="153"/>
      <c r="FUZ2" s="153"/>
      <c r="FVA2" s="153"/>
      <c r="FVB2" s="153"/>
      <c r="FVC2" s="153"/>
      <c r="FVD2" s="153"/>
      <c r="FVE2" s="153"/>
      <c r="FVF2" s="153"/>
      <c r="FVG2" s="153"/>
      <c r="FVH2" s="153"/>
      <c r="FVI2" s="153"/>
      <c r="FVJ2" s="153"/>
      <c r="FVK2" s="153"/>
      <c r="FVL2" s="153"/>
      <c r="FVM2" s="153"/>
      <c r="FVN2" s="153"/>
      <c r="FVO2" s="153"/>
      <c r="FVP2" s="153"/>
      <c r="FVQ2" s="153"/>
      <c r="FVR2" s="153"/>
      <c r="FVS2" s="153"/>
      <c r="FVT2" s="153"/>
      <c r="FVU2" s="153"/>
      <c r="FVV2" s="153"/>
      <c r="FVW2" s="153"/>
      <c r="FVX2" s="153"/>
      <c r="FVY2" s="153"/>
      <c r="FVZ2" s="153"/>
      <c r="FWA2" s="153"/>
      <c r="FWB2" s="153"/>
      <c r="FWC2" s="153"/>
      <c r="FWD2" s="153"/>
      <c r="FWE2" s="153"/>
      <c r="FWF2" s="153"/>
      <c r="FWG2" s="153"/>
      <c r="FWH2" s="153"/>
      <c r="FWI2" s="153"/>
      <c r="FWJ2" s="153"/>
      <c r="FWK2" s="153"/>
      <c r="FWL2" s="153"/>
      <c r="FWM2" s="153"/>
      <c r="FWN2" s="153"/>
      <c r="FWO2" s="153"/>
      <c r="FWP2" s="153"/>
      <c r="FWQ2" s="153"/>
      <c r="FWR2" s="153"/>
      <c r="FWS2" s="153"/>
      <c r="FWT2" s="153"/>
      <c r="FWU2" s="153"/>
      <c r="FWV2" s="153"/>
      <c r="FWW2" s="153"/>
      <c r="FWX2" s="153"/>
      <c r="FWY2" s="153"/>
      <c r="FWZ2" s="153"/>
      <c r="FXA2" s="153"/>
      <c r="FXB2" s="153"/>
      <c r="FXC2" s="153"/>
      <c r="FXD2" s="153"/>
      <c r="FXE2" s="153"/>
      <c r="FXF2" s="153"/>
      <c r="FXG2" s="153"/>
      <c r="FXH2" s="153"/>
      <c r="FXI2" s="153"/>
      <c r="FXJ2" s="153"/>
      <c r="FXK2" s="153"/>
      <c r="FXL2" s="153"/>
      <c r="FXM2" s="153"/>
      <c r="FXN2" s="153"/>
      <c r="FXO2" s="153"/>
      <c r="FXP2" s="153"/>
      <c r="FXQ2" s="153"/>
      <c r="FXR2" s="153"/>
      <c r="FXS2" s="153"/>
      <c r="FXT2" s="153"/>
      <c r="FXU2" s="153"/>
      <c r="FXV2" s="153"/>
      <c r="FXW2" s="153"/>
      <c r="FXX2" s="153"/>
      <c r="FXY2" s="153"/>
      <c r="FXZ2" s="153"/>
      <c r="FYA2" s="153"/>
      <c r="FYB2" s="153"/>
      <c r="FYC2" s="153"/>
      <c r="FYD2" s="153"/>
      <c r="FYE2" s="153"/>
      <c r="FYF2" s="153"/>
      <c r="FYG2" s="153"/>
      <c r="FYH2" s="153"/>
      <c r="FYI2" s="153"/>
      <c r="FYJ2" s="153"/>
      <c r="FYK2" s="153"/>
      <c r="FYL2" s="153"/>
      <c r="FYM2" s="153"/>
      <c r="FYN2" s="153"/>
      <c r="FYO2" s="153"/>
      <c r="FYP2" s="153"/>
      <c r="FYQ2" s="153"/>
      <c r="FYR2" s="153"/>
      <c r="FYS2" s="153"/>
      <c r="FYT2" s="153"/>
      <c r="FYU2" s="153"/>
      <c r="FYV2" s="153"/>
      <c r="FYW2" s="153"/>
      <c r="FYX2" s="153"/>
      <c r="FYY2" s="153"/>
      <c r="FYZ2" s="153"/>
      <c r="FZA2" s="153"/>
      <c r="FZB2" s="153"/>
      <c r="FZC2" s="153"/>
      <c r="FZD2" s="153"/>
      <c r="FZE2" s="153"/>
      <c r="FZF2" s="153"/>
      <c r="FZG2" s="153"/>
      <c r="FZH2" s="153"/>
      <c r="FZI2" s="153"/>
      <c r="FZJ2" s="153"/>
      <c r="FZK2" s="153"/>
      <c r="FZL2" s="153"/>
      <c r="FZM2" s="153"/>
      <c r="FZN2" s="153"/>
      <c r="FZO2" s="153"/>
      <c r="FZP2" s="153"/>
      <c r="FZQ2" s="153"/>
      <c r="FZR2" s="153"/>
      <c r="FZS2" s="153"/>
      <c r="FZT2" s="153"/>
      <c r="FZU2" s="153"/>
      <c r="FZV2" s="153"/>
      <c r="FZW2" s="153"/>
      <c r="FZX2" s="153"/>
      <c r="FZY2" s="153"/>
      <c r="FZZ2" s="153"/>
      <c r="GAA2" s="153"/>
      <c r="GAB2" s="153"/>
      <c r="GAC2" s="153"/>
      <c r="GAD2" s="153"/>
      <c r="GAE2" s="153"/>
      <c r="GAF2" s="153"/>
      <c r="GAG2" s="153"/>
      <c r="GAH2" s="153"/>
      <c r="GAI2" s="153"/>
      <c r="GAJ2" s="153"/>
      <c r="GAK2" s="153"/>
      <c r="GAL2" s="153"/>
      <c r="GAM2" s="153"/>
      <c r="GAN2" s="153"/>
      <c r="GAO2" s="153"/>
      <c r="GAP2" s="153"/>
      <c r="GAQ2" s="153"/>
      <c r="GAR2" s="153"/>
      <c r="GAS2" s="153"/>
      <c r="GAT2" s="153"/>
      <c r="GAU2" s="153"/>
      <c r="GAV2" s="153"/>
      <c r="GAW2" s="153"/>
      <c r="GAX2" s="153"/>
      <c r="GAY2" s="153"/>
      <c r="GAZ2" s="153"/>
      <c r="GBA2" s="153"/>
      <c r="GBB2" s="153"/>
      <c r="GBC2" s="153"/>
      <c r="GBD2" s="153"/>
      <c r="GBE2" s="153"/>
      <c r="GBF2" s="153"/>
      <c r="GBG2" s="153"/>
      <c r="GBH2" s="153"/>
      <c r="GBI2" s="153"/>
      <c r="GBJ2" s="153"/>
      <c r="GBK2" s="153"/>
      <c r="GBL2" s="153"/>
      <c r="GBM2" s="153"/>
      <c r="GBN2" s="153"/>
      <c r="GBO2" s="153"/>
      <c r="GBP2" s="153"/>
      <c r="GBQ2" s="153"/>
      <c r="GBR2" s="153"/>
      <c r="GBS2" s="153"/>
      <c r="GBT2" s="153"/>
      <c r="GBU2" s="153"/>
      <c r="GBV2" s="153"/>
      <c r="GBW2" s="153"/>
      <c r="GBX2" s="153"/>
      <c r="GBY2" s="153"/>
      <c r="GBZ2" s="153"/>
      <c r="GCA2" s="153"/>
      <c r="GCB2" s="153"/>
      <c r="GCC2" s="153"/>
      <c r="GCD2" s="153"/>
      <c r="GCE2" s="153"/>
      <c r="GCF2" s="153"/>
      <c r="GCG2" s="153"/>
      <c r="GCH2" s="153"/>
      <c r="GCI2" s="153"/>
      <c r="GCJ2" s="153"/>
      <c r="GCK2" s="153"/>
      <c r="GCL2" s="153"/>
      <c r="GCM2" s="153"/>
      <c r="GCN2" s="153"/>
      <c r="GCO2" s="153"/>
      <c r="GCP2" s="153"/>
      <c r="GCQ2" s="153"/>
      <c r="GCR2" s="153"/>
      <c r="GCS2" s="153"/>
      <c r="GCT2" s="153"/>
      <c r="GCU2" s="153"/>
      <c r="GCV2" s="153"/>
      <c r="GCW2" s="153"/>
      <c r="GCX2" s="153"/>
      <c r="GCY2" s="153"/>
      <c r="GCZ2" s="153"/>
      <c r="GDA2" s="153"/>
      <c r="GDB2" s="153"/>
      <c r="GDC2" s="153"/>
      <c r="GDD2" s="153"/>
      <c r="GDE2" s="153"/>
      <c r="GDF2" s="153"/>
      <c r="GDG2" s="153"/>
      <c r="GDH2" s="153"/>
      <c r="GDI2" s="153"/>
      <c r="GDJ2" s="153"/>
      <c r="GDK2" s="153"/>
      <c r="GDL2" s="153"/>
      <c r="GDM2" s="153"/>
      <c r="GDN2" s="153"/>
      <c r="GDO2" s="153"/>
      <c r="GDP2" s="153"/>
      <c r="GDQ2" s="153"/>
      <c r="GDR2" s="153"/>
      <c r="GDS2" s="153"/>
      <c r="GDT2" s="153"/>
      <c r="GDU2" s="153"/>
      <c r="GDV2" s="153"/>
      <c r="GDW2" s="153"/>
      <c r="GDX2" s="153"/>
      <c r="GDY2" s="153"/>
      <c r="GDZ2" s="153"/>
      <c r="GEA2" s="153"/>
      <c r="GEB2" s="153"/>
      <c r="GEC2" s="153"/>
      <c r="GED2" s="153"/>
      <c r="GEE2" s="153"/>
      <c r="GEF2" s="153"/>
      <c r="GEG2" s="153"/>
      <c r="GEH2" s="153"/>
      <c r="GEI2" s="153"/>
      <c r="GEJ2" s="153"/>
      <c r="GEK2" s="153"/>
      <c r="GEL2" s="153"/>
      <c r="GEM2" s="153"/>
      <c r="GEN2" s="153"/>
      <c r="GEO2" s="153"/>
      <c r="GEP2" s="153"/>
      <c r="GEQ2" s="153"/>
      <c r="GER2" s="153"/>
      <c r="GES2" s="153"/>
      <c r="GET2" s="153"/>
      <c r="GEU2" s="153"/>
      <c r="GEV2" s="153"/>
      <c r="GEW2" s="153"/>
      <c r="GEX2" s="153"/>
      <c r="GEY2" s="153"/>
      <c r="GEZ2" s="153"/>
      <c r="GFA2" s="153"/>
      <c r="GFB2" s="153"/>
      <c r="GFC2" s="153"/>
      <c r="GFD2" s="153"/>
      <c r="GFE2" s="153"/>
      <c r="GFF2" s="153"/>
      <c r="GFG2" s="153"/>
      <c r="GFH2" s="153"/>
      <c r="GFI2" s="153"/>
      <c r="GFJ2" s="153"/>
      <c r="GFK2" s="153"/>
      <c r="GFL2" s="153"/>
      <c r="GFM2" s="153"/>
      <c r="GFN2" s="153"/>
      <c r="GFO2" s="153"/>
      <c r="GFP2" s="153"/>
      <c r="GFQ2" s="153"/>
      <c r="GFR2" s="153"/>
      <c r="GFS2" s="153"/>
      <c r="GFT2" s="153"/>
      <c r="GFU2" s="153"/>
      <c r="GFV2" s="153"/>
      <c r="GFW2" s="153"/>
      <c r="GFX2" s="153"/>
      <c r="GFY2" s="153"/>
      <c r="GFZ2" s="153"/>
      <c r="GGA2" s="153"/>
      <c r="GGB2" s="153"/>
      <c r="GGC2" s="153"/>
      <c r="GGD2" s="153"/>
      <c r="GGE2" s="153"/>
      <c r="GGF2" s="153"/>
      <c r="GGG2" s="153"/>
      <c r="GGH2" s="153"/>
      <c r="GGI2" s="153"/>
      <c r="GGJ2" s="153"/>
      <c r="GGK2" s="153"/>
      <c r="GGL2" s="153"/>
      <c r="GGM2" s="153"/>
      <c r="GGN2" s="153"/>
      <c r="GGO2" s="153"/>
      <c r="GGP2" s="153"/>
      <c r="GGQ2" s="153"/>
      <c r="GGR2" s="153"/>
      <c r="GGS2" s="153"/>
      <c r="GGT2" s="153"/>
      <c r="GGU2" s="153"/>
      <c r="GGV2" s="153"/>
      <c r="GGW2" s="153"/>
      <c r="GGX2" s="153"/>
      <c r="GGY2" s="153"/>
      <c r="GGZ2" s="153"/>
      <c r="GHA2" s="153"/>
      <c r="GHB2" s="153"/>
      <c r="GHC2" s="153"/>
      <c r="GHD2" s="153"/>
      <c r="GHE2" s="153"/>
      <c r="GHF2" s="153"/>
      <c r="GHG2" s="153"/>
      <c r="GHH2" s="153"/>
      <c r="GHI2" s="153"/>
      <c r="GHJ2" s="153"/>
      <c r="GHK2" s="153"/>
      <c r="GHL2" s="153"/>
      <c r="GHM2" s="153"/>
      <c r="GHN2" s="153"/>
      <c r="GHO2" s="153"/>
      <c r="GHP2" s="153"/>
      <c r="GHQ2" s="153"/>
      <c r="GHR2" s="153"/>
      <c r="GHS2" s="153"/>
      <c r="GHT2" s="153"/>
      <c r="GHU2" s="153"/>
      <c r="GHV2" s="153"/>
      <c r="GHW2" s="153"/>
      <c r="GHX2" s="153"/>
      <c r="GHY2" s="153"/>
      <c r="GHZ2" s="153"/>
      <c r="GIA2" s="153"/>
      <c r="GIB2" s="153"/>
      <c r="GIC2" s="153"/>
      <c r="GID2" s="153"/>
      <c r="GIE2" s="153"/>
      <c r="GIF2" s="153"/>
      <c r="GIG2" s="153"/>
      <c r="GIH2" s="153"/>
      <c r="GII2" s="153"/>
      <c r="GIJ2" s="153"/>
      <c r="GIK2" s="153"/>
      <c r="GIL2" s="153"/>
      <c r="GIM2" s="153"/>
      <c r="GIN2" s="153"/>
      <c r="GIO2" s="153"/>
      <c r="GIP2" s="153"/>
      <c r="GIQ2" s="153"/>
      <c r="GIR2" s="153"/>
      <c r="GIS2" s="153"/>
      <c r="GIT2" s="153"/>
      <c r="GIU2" s="153"/>
      <c r="GIV2" s="153"/>
      <c r="GIW2" s="153"/>
      <c r="GIX2" s="153"/>
      <c r="GIY2" s="153"/>
      <c r="GIZ2" s="153"/>
      <c r="GJA2" s="153"/>
      <c r="GJB2" s="153"/>
      <c r="GJC2" s="153"/>
      <c r="GJD2" s="153"/>
      <c r="GJE2" s="153"/>
      <c r="GJF2" s="153"/>
      <c r="GJG2" s="153"/>
      <c r="GJH2" s="153"/>
      <c r="GJI2" s="153"/>
      <c r="GJJ2" s="153"/>
      <c r="GJK2" s="153"/>
      <c r="GJL2" s="153"/>
      <c r="GJM2" s="153"/>
      <c r="GJN2" s="153"/>
      <c r="GJO2" s="153"/>
      <c r="GJP2" s="153"/>
      <c r="GJQ2" s="153"/>
      <c r="GJR2" s="153"/>
      <c r="GJS2" s="153"/>
      <c r="GJT2" s="153"/>
      <c r="GJU2" s="153"/>
      <c r="GJV2" s="153"/>
      <c r="GJW2" s="153"/>
      <c r="GJX2" s="153"/>
      <c r="GJY2" s="153"/>
      <c r="GJZ2" s="153"/>
      <c r="GKA2" s="153"/>
      <c r="GKB2" s="153"/>
      <c r="GKC2" s="153"/>
      <c r="GKD2" s="153"/>
      <c r="GKE2" s="153"/>
      <c r="GKF2" s="153"/>
      <c r="GKG2" s="153"/>
      <c r="GKH2" s="153"/>
      <c r="GKI2" s="153"/>
      <c r="GKJ2" s="153"/>
      <c r="GKK2" s="153"/>
      <c r="GKL2" s="153"/>
      <c r="GKM2" s="153"/>
      <c r="GKN2" s="153"/>
      <c r="GKO2" s="153"/>
      <c r="GKP2" s="153"/>
      <c r="GKQ2" s="153"/>
      <c r="GKR2" s="153"/>
      <c r="GKS2" s="153"/>
      <c r="GKT2" s="153"/>
      <c r="GKU2" s="153"/>
      <c r="GKV2" s="153"/>
      <c r="GKW2" s="153"/>
      <c r="GKX2" s="153"/>
      <c r="GKY2" s="153"/>
      <c r="GKZ2" s="153"/>
      <c r="GLA2" s="153"/>
      <c r="GLB2" s="153"/>
      <c r="GLC2" s="153"/>
      <c r="GLD2" s="153"/>
      <c r="GLE2" s="153"/>
      <c r="GLF2" s="153"/>
      <c r="GLG2" s="153"/>
      <c r="GLH2" s="153"/>
      <c r="GLI2" s="153"/>
      <c r="GLJ2" s="153"/>
      <c r="GLK2" s="153"/>
      <c r="GLL2" s="153"/>
      <c r="GLM2" s="153"/>
      <c r="GLN2" s="153"/>
      <c r="GLO2" s="153"/>
      <c r="GLP2" s="153"/>
      <c r="GLQ2" s="153"/>
      <c r="GLR2" s="153"/>
      <c r="GLS2" s="153"/>
      <c r="GLT2" s="153"/>
      <c r="GLU2" s="153"/>
      <c r="GLV2" s="153"/>
      <c r="GLW2" s="153"/>
      <c r="GLX2" s="153"/>
      <c r="GLY2" s="153"/>
      <c r="GLZ2" s="153"/>
      <c r="GMA2" s="153"/>
      <c r="GMB2" s="153"/>
      <c r="GMC2" s="153"/>
      <c r="GMD2" s="153"/>
      <c r="GME2" s="153"/>
      <c r="GMF2" s="153"/>
      <c r="GMG2" s="153"/>
      <c r="GMH2" s="153"/>
      <c r="GMI2" s="153"/>
      <c r="GMJ2" s="153"/>
      <c r="GMK2" s="153"/>
      <c r="GML2" s="153"/>
      <c r="GMM2" s="153"/>
      <c r="GMN2" s="153"/>
      <c r="GMO2" s="153"/>
      <c r="GMP2" s="153"/>
      <c r="GMQ2" s="153"/>
      <c r="GMR2" s="153"/>
      <c r="GMS2" s="153"/>
      <c r="GMT2" s="153"/>
      <c r="GMU2" s="153"/>
      <c r="GMV2" s="153"/>
      <c r="GMW2" s="153"/>
      <c r="GMX2" s="153"/>
      <c r="GMY2" s="153"/>
      <c r="GMZ2" s="153"/>
      <c r="GNA2" s="153"/>
      <c r="GNB2" s="153"/>
      <c r="GNC2" s="153"/>
      <c r="GND2" s="153"/>
      <c r="GNE2" s="153"/>
      <c r="GNF2" s="153"/>
      <c r="GNG2" s="153"/>
      <c r="GNH2" s="153"/>
      <c r="GNI2" s="153"/>
      <c r="GNJ2" s="153"/>
      <c r="GNK2" s="153"/>
      <c r="GNL2" s="153"/>
      <c r="GNM2" s="153"/>
      <c r="GNN2" s="153"/>
      <c r="GNO2" s="153"/>
      <c r="GNP2" s="153"/>
      <c r="GNQ2" s="153"/>
      <c r="GNR2" s="153"/>
      <c r="GNS2" s="153"/>
      <c r="GNT2" s="153"/>
      <c r="GNU2" s="153"/>
      <c r="GNV2" s="153"/>
      <c r="GNW2" s="153"/>
      <c r="GNX2" s="153"/>
      <c r="GNY2" s="153"/>
      <c r="GNZ2" s="153"/>
      <c r="GOA2" s="153"/>
      <c r="GOB2" s="153"/>
      <c r="GOC2" s="153"/>
      <c r="GOD2" s="153"/>
      <c r="GOE2" s="153"/>
      <c r="GOF2" s="153"/>
      <c r="GOG2" s="153"/>
      <c r="GOH2" s="153"/>
      <c r="GOI2" s="153"/>
      <c r="GOJ2" s="153"/>
      <c r="GOK2" s="153"/>
      <c r="GOL2" s="153"/>
      <c r="GOM2" s="153"/>
      <c r="GON2" s="153"/>
      <c r="GOO2" s="153"/>
      <c r="GOP2" s="153"/>
      <c r="GOQ2" s="153"/>
      <c r="GOR2" s="153"/>
      <c r="GOS2" s="153"/>
      <c r="GOT2" s="153"/>
      <c r="GOU2" s="153"/>
      <c r="GOV2" s="153"/>
      <c r="GOW2" s="153"/>
      <c r="GOX2" s="153"/>
      <c r="GOY2" s="153"/>
      <c r="GOZ2" s="153"/>
      <c r="GPA2" s="153"/>
      <c r="GPB2" s="153"/>
      <c r="GPC2" s="153"/>
      <c r="GPD2" s="153"/>
      <c r="GPE2" s="153"/>
      <c r="GPF2" s="153"/>
      <c r="GPG2" s="153"/>
      <c r="GPH2" s="153"/>
      <c r="GPI2" s="153"/>
      <c r="GPJ2" s="153"/>
      <c r="GPK2" s="153"/>
      <c r="GPL2" s="153"/>
      <c r="GPM2" s="153"/>
      <c r="GPN2" s="153"/>
      <c r="GPO2" s="153"/>
      <c r="GPP2" s="153"/>
      <c r="GPQ2" s="153"/>
      <c r="GPR2" s="153"/>
      <c r="GPS2" s="153"/>
      <c r="GPT2" s="153"/>
      <c r="GPU2" s="153"/>
      <c r="GPV2" s="153"/>
      <c r="GPW2" s="153"/>
      <c r="GPX2" s="153"/>
      <c r="GPY2" s="153"/>
      <c r="GPZ2" s="153"/>
      <c r="GQA2" s="153"/>
      <c r="GQB2" s="153"/>
      <c r="GQC2" s="153"/>
      <c r="GQD2" s="153"/>
      <c r="GQE2" s="153"/>
      <c r="GQF2" s="153"/>
      <c r="GQG2" s="153"/>
      <c r="GQH2" s="153"/>
      <c r="GQI2" s="153"/>
      <c r="GQJ2" s="153"/>
      <c r="GQK2" s="153"/>
      <c r="GQL2" s="153"/>
      <c r="GQM2" s="153"/>
      <c r="GQN2" s="153"/>
      <c r="GQO2" s="153"/>
      <c r="GQP2" s="153"/>
      <c r="GQQ2" s="153"/>
      <c r="GQR2" s="153"/>
      <c r="GQS2" s="153"/>
      <c r="GQT2" s="153"/>
      <c r="GQU2" s="153"/>
      <c r="GQV2" s="153"/>
      <c r="GQW2" s="153"/>
      <c r="GQX2" s="153"/>
      <c r="GQY2" s="153"/>
      <c r="GQZ2" s="153"/>
      <c r="GRA2" s="153"/>
      <c r="GRB2" s="153"/>
      <c r="GRC2" s="153"/>
      <c r="GRD2" s="153"/>
      <c r="GRE2" s="153"/>
      <c r="GRF2" s="153"/>
      <c r="GRG2" s="153"/>
      <c r="GRH2" s="153"/>
      <c r="GRI2" s="153"/>
      <c r="GRJ2" s="153"/>
      <c r="GRK2" s="153"/>
      <c r="GRL2" s="153"/>
      <c r="GRM2" s="153"/>
      <c r="GRN2" s="153"/>
      <c r="GRO2" s="153"/>
      <c r="GRP2" s="153"/>
      <c r="GRQ2" s="153"/>
      <c r="GRR2" s="153"/>
      <c r="GRS2" s="153"/>
      <c r="GRT2" s="153"/>
      <c r="GRU2" s="153"/>
      <c r="GRV2" s="153"/>
      <c r="GRW2" s="153"/>
      <c r="GRX2" s="153"/>
      <c r="GRY2" s="153"/>
      <c r="GRZ2" s="153"/>
      <c r="GSA2" s="153"/>
      <c r="GSB2" s="153"/>
      <c r="GSC2" s="153"/>
      <c r="GSD2" s="153"/>
      <c r="GSE2" s="153"/>
      <c r="GSF2" s="153"/>
      <c r="GSG2" s="153"/>
      <c r="GSH2" s="153"/>
      <c r="GSI2" s="153"/>
      <c r="GSJ2" s="153"/>
      <c r="GSK2" s="153"/>
      <c r="GSL2" s="153"/>
      <c r="GSM2" s="153"/>
      <c r="GSN2" s="153"/>
      <c r="GSO2" s="153"/>
      <c r="GSP2" s="153"/>
      <c r="GSQ2" s="153"/>
      <c r="GSR2" s="153"/>
      <c r="GSS2" s="153"/>
      <c r="GST2" s="153"/>
      <c r="GSU2" s="153"/>
      <c r="GSV2" s="153"/>
      <c r="GSW2" s="153"/>
      <c r="GSX2" s="153"/>
      <c r="GSY2" s="153"/>
      <c r="GSZ2" s="153"/>
      <c r="GTA2" s="153"/>
      <c r="GTB2" s="153"/>
      <c r="GTC2" s="153"/>
      <c r="GTD2" s="153"/>
      <c r="GTE2" s="153"/>
      <c r="GTF2" s="153"/>
      <c r="GTG2" s="153"/>
      <c r="GTH2" s="153"/>
      <c r="GTI2" s="153"/>
      <c r="GTJ2" s="153"/>
      <c r="GTK2" s="153"/>
      <c r="GTL2" s="153"/>
      <c r="GTM2" s="153"/>
      <c r="GTN2" s="153"/>
      <c r="GTO2" s="153"/>
      <c r="GTP2" s="153"/>
      <c r="GTQ2" s="153"/>
      <c r="GTR2" s="153"/>
      <c r="GTS2" s="153"/>
      <c r="GTT2" s="153"/>
      <c r="GTU2" s="153"/>
      <c r="GTV2" s="153"/>
      <c r="GTW2" s="153"/>
      <c r="GTX2" s="153"/>
      <c r="GTY2" s="153"/>
      <c r="GTZ2" s="153"/>
      <c r="GUA2" s="153"/>
      <c r="GUB2" s="153"/>
      <c r="GUC2" s="153"/>
      <c r="GUD2" s="153"/>
      <c r="GUE2" s="153"/>
      <c r="GUF2" s="153"/>
      <c r="GUG2" s="153"/>
      <c r="GUH2" s="153"/>
      <c r="GUI2" s="153"/>
      <c r="GUJ2" s="153"/>
      <c r="GUK2" s="153"/>
      <c r="GUL2" s="153"/>
      <c r="GUM2" s="153"/>
      <c r="GUN2" s="153"/>
      <c r="GUO2" s="153"/>
      <c r="GUP2" s="153"/>
      <c r="GUQ2" s="153"/>
      <c r="GUR2" s="153"/>
      <c r="GUS2" s="153"/>
      <c r="GUT2" s="153"/>
      <c r="GUU2" s="153"/>
      <c r="GUV2" s="153"/>
      <c r="GUW2" s="153"/>
      <c r="GUX2" s="153"/>
      <c r="GUY2" s="153"/>
      <c r="GUZ2" s="153"/>
      <c r="GVA2" s="153"/>
      <c r="GVB2" s="153"/>
      <c r="GVC2" s="153"/>
      <c r="GVD2" s="153"/>
      <c r="GVE2" s="153"/>
      <c r="GVF2" s="153"/>
      <c r="GVG2" s="153"/>
      <c r="GVH2" s="153"/>
      <c r="GVI2" s="153"/>
      <c r="GVJ2" s="153"/>
      <c r="GVK2" s="153"/>
      <c r="GVL2" s="153"/>
      <c r="GVM2" s="153"/>
      <c r="GVN2" s="153"/>
      <c r="GVO2" s="153"/>
      <c r="GVP2" s="153"/>
      <c r="GVQ2" s="153"/>
      <c r="GVR2" s="153"/>
      <c r="GVS2" s="153"/>
      <c r="GVT2" s="153"/>
      <c r="GVU2" s="153"/>
      <c r="GVV2" s="153"/>
      <c r="GVW2" s="153"/>
      <c r="GVX2" s="153"/>
      <c r="GVY2" s="153"/>
      <c r="GVZ2" s="153"/>
      <c r="GWA2" s="153"/>
      <c r="GWB2" s="153"/>
      <c r="GWC2" s="153"/>
      <c r="GWD2" s="153"/>
      <c r="GWE2" s="153"/>
      <c r="GWF2" s="153"/>
      <c r="GWG2" s="153"/>
      <c r="GWH2" s="153"/>
      <c r="GWI2" s="153"/>
      <c r="GWJ2" s="153"/>
      <c r="GWK2" s="153"/>
      <c r="GWL2" s="153"/>
      <c r="GWM2" s="153"/>
      <c r="GWN2" s="153"/>
      <c r="GWO2" s="153"/>
      <c r="GWP2" s="153"/>
      <c r="GWQ2" s="153"/>
      <c r="GWR2" s="153"/>
      <c r="GWS2" s="153"/>
      <c r="GWT2" s="153"/>
      <c r="GWU2" s="153"/>
      <c r="GWV2" s="153"/>
      <c r="GWW2" s="153"/>
      <c r="GWX2" s="153"/>
      <c r="GWY2" s="153"/>
      <c r="GWZ2" s="153"/>
      <c r="GXA2" s="153"/>
      <c r="GXB2" s="153"/>
      <c r="GXC2" s="153"/>
      <c r="GXD2" s="153"/>
      <c r="GXE2" s="153"/>
      <c r="GXF2" s="153"/>
      <c r="GXG2" s="153"/>
      <c r="GXH2" s="153"/>
      <c r="GXI2" s="153"/>
      <c r="GXJ2" s="153"/>
      <c r="GXK2" s="153"/>
      <c r="GXL2" s="153"/>
      <c r="GXM2" s="153"/>
      <c r="GXN2" s="153"/>
      <c r="GXO2" s="153"/>
      <c r="GXP2" s="153"/>
      <c r="GXQ2" s="153"/>
      <c r="GXR2" s="153"/>
      <c r="GXS2" s="153"/>
      <c r="GXT2" s="153"/>
      <c r="GXU2" s="153"/>
      <c r="GXV2" s="153"/>
      <c r="GXW2" s="153"/>
      <c r="GXX2" s="153"/>
      <c r="GXY2" s="153"/>
      <c r="GXZ2" s="153"/>
      <c r="GYA2" s="153"/>
      <c r="GYB2" s="153"/>
      <c r="GYC2" s="153"/>
      <c r="GYD2" s="153"/>
      <c r="GYE2" s="153"/>
      <c r="GYF2" s="153"/>
      <c r="GYG2" s="153"/>
      <c r="GYH2" s="153"/>
      <c r="GYI2" s="153"/>
      <c r="GYJ2" s="153"/>
      <c r="GYK2" s="153"/>
      <c r="GYL2" s="153"/>
      <c r="GYM2" s="153"/>
      <c r="GYN2" s="153"/>
      <c r="GYO2" s="153"/>
      <c r="GYP2" s="153"/>
      <c r="GYQ2" s="153"/>
      <c r="GYR2" s="153"/>
      <c r="GYS2" s="153"/>
      <c r="GYT2" s="153"/>
      <c r="GYU2" s="153"/>
      <c r="GYV2" s="153"/>
      <c r="GYW2" s="153"/>
      <c r="GYX2" s="153"/>
      <c r="GYY2" s="153"/>
      <c r="GYZ2" s="153"/>
      <c r="GZA2" s="153"/>
      <c r="GZB2" s="153"/>
      <c r="GZC2" s="153"/>
      <c r="GZD2" s="153"/>
      <c r="GZE2" s="153"/>
      <c r="GZF2" s="153"/>
      <c r="GZG2" s="153"/>
      <c r="GZH2" s="153"/>
      <c r="GZI2" s="153"/>
      <c r="GZJ2" s="153"/>
      <c r="GZK2" s="153"/>
      <c r="GZL2" s="153"/>
      <c r="GZM2" s="153"/>
      <c r="GZN2" s="153"/>
      <c r="GZO2" s="153"/>
      <c r="GZP2" s="153"/>
      <c r="GZQ2" s="153"/>
      <c r="GZR2" s="153"/>
      <c r="GZS2" s="153"/>
      <c r="GZT2" s="153"/>
      <c r="GZU2" s="153"/>
      <c r="GZV2" s="153"/>
      <c r="GZW2" s="153"/>
      <c r="GZX2" s="153"/>
      <c r="GZY2" s="153"/>
      <c r="GZZ2" s="153"/>
      <c r="HAA2" s="153"/>
      <c r="HAB2" s="153"/>
      <c r="HAC2" s="153"/>
      <c r="HAD2" s="153"/>
      <c r="HAE2" s="153"/>
      <c r="HAF2" s="153"/>
      <c r="HAG2" s="153"/>
      <c r="HAH2" s="153"/>
      <c r="HAI2" s="153"/>
      <c r="HAJ2" s="153"/>
      <c r="HAK2" s="153"/>
      <c r="HAL2" s="153"/>
      <c r="HAM2" s="153"/>
      <c r="HAN2" s="153"/>
      <c r="HAO2" s="153"/>
      <c r="HAP2" s="153"/>
      <c r="HAQ2" s="153"/>
      <c r="HAR2" s="153"/>
      <c r="HAS2" s="153"/>
      <c r="HAT2" s="153"/>
      <c r="HAU2" s="153"/>
      <c r="HAV2" s="153"/>
      <c r="HAW2" s="153"/>
      <c r="HAX2" s="153"/>
      <c r="HAY2" s="153"/>
      <c r="HAZ2" s="153"/>
      <c r="HBA2" s="153"/>
      <c r="HBB2" s="153"/>
      <c r="HBC2" s="153"/>
      <c r="HBD2" s="153"/>
      <c r="HBE2" s="153"/>
      <c r="HBF2" s="153"/>
      <c r="HBG2" s="153"/>
      <c r="HBH2" s="153"/>
      <c r="HBI2" s="153"/>
      <c r="HBJ2" s="153"/>
      <c r="HBK2" s="153"/>
      <c r="HBL2" s="153"/>
      <c r="HBM2" s="153"/>
      <c r="HBN2" s="153"/>
      <c r="HBO2" s="153"/>
      <c r="HBP2" s="153"/>
      <c r="HBQ2" s="153"/>
      <c r="HBR2" s="153"/>
      <c r="HBS2" s="153"/>
      <c r="HBT2" s="153"/>
      <c r="HBU2" s="153"/>
      <c r="HBV2" s="153"/>
      <c r="HBW2" s="153"/>
      <c r="HBX2" s="153"/>
      <c r="HBY2" s="153"/>
      <c r="HBZ2" s="153"/>
      <c r="HCA2" s="153"/>
      <c r="HCB2" s="153"/>
      <c r="HCC2" s="153"/>
      <c r="HCD2" s="153"/>
      <c r="HCE2" s="153"/>
      <c r="HCF2" s="153"/>
      <c r="HCG2" s="153"/>
      <c r="HCH2" s="153"/>
      <c r="HCI2" s="153"/>
      <c r="HCJ2" s="153"/>
      <c r="HCK2" s="153"/>
      <c r="HCL2" s="153"/>
      <c r="HCM2" s="153"/>
      <c r="HCN2" s="153"/>
      <c r="HCO2" s="153"/>
      <c r="HCP2" s="153"/>
      <c r="HCQ2" s="153"/>
      <c r="HCR2" s="153"/>
      <c r="HCS2" s="153"/>
      <c r="HCT2" s="153"/>
      <c r="HCU2" s="153"/>
      <c r="HCV2" s="153"/>
      <c r="HCW2" s="153"/>
      <c r="HCX2" s="153"/>
      <c r="HCY2" s="153"/>
      <c r="HCZ2" s="153"/>
      <c r="HDA2" s="153"/>
      <c r="HDB2" s="153"/>
      <c r="HDC2" s="153"/>
      <c r="HDD2" s="153"/>
      <c r="HDE2" s="153"/>
      <c r="HDF2" s="153"/>
      <c r="HDG2" s="153"/>
      <c r="HDH2" s="153"/>
      <c r="HDI2" s="153"/>
      <c r="HDJ2" s="153"/>
      <c r="HDK2" s="153"/>
      <c r="HDL2" s="153"/>
      <c r="HDM2" s="153"/>
      <c r="HDN2" s="153"/>
      <c r="HDO2" s="153"/>
      <c r="HDP2" s="153"/>
      <c r="HDQ2" s="153"/>
      <c r="HDR2" s="153"/>
      <c r="HDS2" s="153"/>
      <c r="HDT2" s="153"/>
      <c r="HDU2" s="153"/>
      <c r="HDV2" s="153"/>
      <c r="HDW2" s="153"/>
      <c r="HDX2" s="153"/>
      <c r="HDY2" s="153"/>
      <c r="HDZ2" s="153"/>
      <c r="HEA2" s="153"/>
      <c r="HEB2" s="153"/>
      <c r="HEC2" s="153"/>
      <c r="HED2" s="153"/>
      <c r="HEE2" s="153"/>
      <c r="HEF2" s="153"/>
      <c r="HEG2" s="153"/>
      <c r="HEH2" s="153"/>
      <c r="HEI2" s="153"/>
      <c r="HEJ2" s="153"/>
      <c r="HEK2" s="153"/>
      <c r="HEL2" s="153"/>
      <c r="HEM2" s="153"/>
      <c r="HEN2" s="153"/>
      <c r="HEO2" s="153"/>
      <c r="HEP2" s="153"/>
      <c r="HEQ2" s="153"/>
      <c r="HER2" s="153"/>
      <c r="HES2" s="153"/>
      <c r="HET2" s="153"/>
      <c r="HEU2" s="153"/>
      <c r="HEV2" s="153"/>
      <c r="HEW2" s="153"/>
      <c r="HEX2" s="153"/>
      <c r="HEY2" s="153"/>
      <c r="HEZ2" s="153"/>
      <c r="HFA2" s="153"/>
      <c r="HFB2" s="153"/>
      <c r="HFC2" s="153"/>
      <c r="HFD2" s="153"/>
      <c r="HFE2" s="153"/>
      <c r="HFF2" s="153"/>
      <c r="HFG2" s="153"/>
      <c r="HFH2" s="153"/>
      <c r="HFI2" s="153"/>
      <c r="HFJ2" s="153"/>
      <c r="HFK2" s="153"/>
      <c r="HFL2" s="153"/>
      <c r="HFM2" s="153"/>
      <c r="HFN2" s="153"/>
      <c r="HFO2" s="153"/>
      <c r="HFP2" s="153"/>
      <c r="HFQ2" s="153"/>
      <c r="HFR2" s="153"/>
      <c r="HFS2" s="153"/>
      <c r="HFT2" s="153"/>
      <c r="HFU2" s="153"/>
      <c r="HFV2" s="153"/>
      <c r="HFW2" s="153"/>
      <c r="HFX2" s="153"/>
      <c r="HFY2" s="153"/>
      <c r="HFZ2" s="153"/>
      <c r="HGA2" s="153"/>
      <c r="HGB2" s="153"/>
      <c r="HGC2" s="153"/>
      <c r="HGD2" s="153"/>
      <c r="HGE2" s="153"/>
      <c r="HGF2" s="153"/>
      <c r="HGG2" s="153"/>
      <c r="HGH2" s="153"/>
      <c r="HGI2" s="153"/>
      <c r="HGJ2" s="153"/>
      <c r="HGK2" s="153"/>
      <c r="HGL2" s="153"/>
      <c r="HGM2" s="153"/>
      <c r="HGN2" s="153"/>
      <c r="HGO2" s="153"/>
      <c r="HGP2" s="153"/>
      <c r="HGQ2" s="153"/>
      <c r="HGR2" s="153"/>
      <c r="HGS2" s="153"/>
      <c r="HGT2" s="153"/>
      <c r="HGU2" s="153"/>
      <c r="HGV2" s="153"/>
      <c r="HGW2" s="153"/>
      <c r="HGX2" s="153"/>
      <c r="HGY2" s="153"/>
      <c r="HGZ2" s="153"/>
      <c r="HHA2" s="153"/>
      <c r="HHB2" s="153"/>
      <c r="HHC2" s="153"/>
      <c r="HHD2" s="153"/>
      <c r="HHE2" s="153"/>
      <c r="HHF2" s="153"/>
      <c r="HHG2" s="153"/>
      <c r="HHH2" s="153"/>
      <c r="HHI2" s="153"/>
      <c r="HHJ2" s="153"/>
      <c r="HHK2" s="153"/>
      <c r="HHL2" s="153"/>
      <c r="HHM2" s="153"/>
      <c r="HHN2" s="153"/>
      <c r="HHO2" s="153"/>
      <c r="HHP2" s="153"/>
      <c r="HHQ2" s="153"/>
      <c r="HHR2" s="153"/>
      <c r="HHS2" s="153"/>
      <c r="HHT2" s="153"/>
      <c r="HHU2" s="153"/>
      <c r="HHV2" s="153"/>
      <c r="HHW2" s="153"/>
      <c r="HHX2" s="153"/>
      <c r="HHY2" s="153"/>
      <c r="HHZ2" s="153"/>
      <c r="HIA2" s="153"/>
      <c r="HIB2" s="153"/>
      <c r="HIC2" s="153"/>
      <c r="HID2" s="153"/>
      <c r="HIE2" s="153"/>
      <c r="HIF2" s="153"/>
      <c r="HIG2" s="153"/>
      <c r="HIH2" s="153"/>
      <c r="HII2" s="153"/>
      <c r="HIJ2" s="153"/>
      <c r="HIK2" s="153"/>
      <c r="HIL2" s="153"/>
      <c r="HIM2" s="153"/>
      <c r="HIN2" s="153"/>
      <c r="HIO2" s="153"/>
      <c r="HIP2" s="153"/>
      <c r="HIQ2" s="153"/>
      <c r="HIR2" s="153"/>
      <c r="HIS2" s="153"/>
      <c r="HIT2" s="153"/>
      <c r="HIU2" s="153"/>
      <c r="HIV2" s="153"/>
      <c r="HIW2" s="153"/>
      <c r="HIX2" s="153"/>
      <c r="HIY2" s="153"/>
      <c r="HIZ2" s="153"/>
      <c r="HJA2" s="153"/>
      <c r="HJB2" s="153"/>
      <c r="HJC2" s="153"/>
      <c r="HJD2" s="153"/>
      <c r="HJE2" s="153"/>
      <c r="HJF2" s="153"/>
      <c r="HJG2" s="153"/>
      <c r="HJH2" s="153"/>
      <c r="HJI2" s="153"/>
      <c r="HJJ2" s="153"/>
      <c r="HJK2" s="153"/>
      <c r="HJL2" s="153"/>
      <c r="HJM2" s="153"/>
      <c r="HJN2" s="153"/>
      <c r="HJO2" s="153"/>
      <c r="HJP2" s="153"/>
      <c r="HJQ2" s="153"/>
      <c r="HJR2" s="153"/>
      <c r="HJS2" s="153"/>
      <c r="HJT2" s="153"/>
      <c r="HJU2" s="153"/>
      <c r="HJV2" s="153"/>
      <c r="HJW2" s="153"/>
      <c r="HJX2" s="153"/>
      <c r="HJY2" s="153"/>
      <c r="HJZ2" s="153"/>
      <c r="HKA2" s="153"/>
      <c r="HKB2" s="153"/>
      <c r="HKC2" s="153"/>
      <c r="HKD2" s="153"/>
      <c r="HKE2" s="153"/>
      <c r="HKF2" s="153"/>
      <c r="HKG2" s="153"/>
      <c r="HKH2" s="153"/>
      <c r="HKI2" s="153"/>
      <c r="HKJ2" s="153"/>
      <c r="HKK2" s="153"/>
      <c r="HKL2" s="153"/>
      <c r="HKM2" s="153"/>
      <c r="HKN2" s="153"/>
      <c r="HKO2" s="153"/>
      <c r="HKP2" s="153"/>
      <c r="HKQ2" s="153"/>
      <c r="HKR2" s="153"/>
      <c r="HKS2" s="153"/>
      <c r="HKT2" s="153"/>
      <c r="HKU2" s="153"/>
      <c r="HKV2" s="153"/>
      <c r="HKW2" s="153"/>
      <c r="HKX2" s="153"/>
      <c r="HKY2" s="153"/>
      <c r="HKZ2" s="153"/>
      <c r="HLA2" s="153"/>
      <c r="HLB2" s="153"/>
      <c r="HLC2" s="153"/>
      <c r="HLD2" s="153"/>
      <c r="HLE2" s="153"/>
      <c r="HLF2" s="153"/>
      <c r="HLG2" s="153"/>
      <c r="HLH2" s="153"/>
      <c r="HLI2" s="153"/>
      <c r="HLJ2" s="153"/>
      <c r="HLK2" s="153"/>
      <c r="HLL2" s="153"/>
      <c r="HLM2" s="153"/>
      <c r="HLN2" s="153"/>
      <c r="HLO2" s="153"/>
      <c r="HLP2" s="153"/>
      <c r="HLQ2" s="153"/>
      <c r="HLR2" s="153"/>
      <c r="HLS2" s="153"/>
      <c r="HLT2" s="153"/>
      <c r="HLU2" s="153"/>
      <c r="HLV2" s="153"/>
      <c r="HLW2" s="153"/>
      <c r="HLX2" s="153"/>
      <c r="HLY2" s="153"/>
      <c r="HLZ2" s="153"/>
      <c r="HMA2" s="153"/>
      <c r="HMB2" s="153"/>
      <c r="HMC2" s="153"/>
      <c r="HMD2" s="153"/>
      <c r="HME2" s="153"/>
      <c r="HMF2" s="153"/>
      <c r="HMG2" s="153"/>
      <c r="HMH2" s="153"/>
      <c r="HMI2" s="153"/>
      <c r="HMJ2" s="153"/>
      <c r="HMK2" s="153"/>
      <c r="HML2" s="153"/>
      <c r="HMM2" s="153"/>
      <c r="HMN2" s="153"/>
      <c r="HMO2" s="153"/>
      <c r="HMP2" s="153"/>
      <c r="HMQ2" s="153"/>
      <c r="HMR2" s="153"/>
      <c r="HMS2" s="153"/>
      <c r="HMT2" s="153"/>
      <c r="HMU2" s="153"/>
      <c r="HMV2" s="153"/>
      <c r="HMW2" s="153"/>
      <c r="HMX2" s="153"/>
      <c r="HMY2" s="153"/>
      <c r="HMZ2" s="153"/>
      <c r="HNA2" s="153"/>
      <c r="HNB2" s="153"/>
      <c r="HNC2" s="153"/>
      <c r="HND2" s="153"/>
      <c r="HNE2" s="153"/>
      <c r="HNF2" s="153"/>
      <c r="HNG2" s="153"/>
      <c r="HNH2" s="153"/>
      <c r="HNI2" s="153"/>
      <c r="HNJ2" s="153"/>
      <c r="HNK2" s="153"/>
      <c r="HNL2" s="153"/>
      <c r="HNM2" s="153"/>
      <c r="HNN2" s="153"/>
      <c r="HNO2" s="153"/>
      <c r="HNP2" s="153"/>
      <c r="HNQ2" s="153"/>
      <c r="HNR2" s="153"/>
      <c r="HNS2" s="153"/>
      <c r="HNT2" s="153"/>
      <c r="HNU2" s="153"/>
      <c r="HNV2" s="153"/>
      <c r="HNW2" s="153"/>
      <c r="HNX2" s="153"/>
      <c r="HNY2" s="153"/>
      <c r="HNZ2" s="153"/>
      <c r="HOA2" s="153"/>
      <c r="HOB2" s="153"/>
      <c r="HOC2" s="153"/>
      <c r="HOD2" s="153"/>
      <c r="HOE2" s="153"/>
      <c r="HOF2" s="153"/>
      <c r="HOG2" s="153"/>
      <c r="HOH2" s="153"/>
      <c r="HOI2" s="153"/>
      <c r="HOJ2" s="153"/>
      <c r="HOK2" s="153"/>
      <c r="HOL2" s="153"/>
      <c r="HOM2" s="153"/>
      <c r="HON2" s="153"/>
      <c r="HOO2" s="153"/>
      <c r="HOP2" s="153"/>
      <c r="HOQ2" s="153"/>
      <c r="HOR2" s="153"/>
      <c r="HOS2" s="153"/>
      <c r="HOT2" s="153"/>
      <c r="HOU2" s="153"/>
      <c r="HOV2" s="153"/>
      <c r="HOW2" s="153"/>
      <c r="HOX2" s="153"/>
      <c r="HOY2" s="153"/>
      <c r="HOZ2" s="153"/>
      <c r="HPA2" s="153"/>
      <c r="HPB2" s="153"/>
      <c r="HPC2" s="153"/>
      <c r="HPD2" s="153"/>
      <c r="HPE2" s="153"/>
      <c r="HPF2" s="153"/>
      <c r="HPG2" s="153"/>
      <c r="HPH2" s="153"/>
      <c r="HPI2" s="153"/>
      <c r="HPJ2" s="153"/>
      <c r="HPK2" s="153"/>
      <c r="HPL2" s="153"/>
      <c r="HPM2" s="153"/>
      <c r="HPN2" s="153"/>
      <c r="HPO2" s="153"/>
      <c r="HPP2" s="153"/>
      <c r="HPQ2" s="153"/>
      <c r="HPR2" s="153"/>
      <c r="HPS2" s="153"/>
      <c r="HPT2" s="153"/>
      <c r="HPU2" s="153"/>
      <c r="HPV2" s="153"/>
      <c r="HPW2" s="153"/>
      <c r="HPX2" s="153"/>
      <c r="HPY2" s="153"/>
      <c r="HPZ2" s="153"/>
      <c r="HQA2" s="153"/>
      <c r="HQB2" s="153"/>
      <c r="HQC2" s="153"/>
      <c r="HQD2" s="153"/>
      <c r="HQE2" s="153"/>
      <c r="HQF2" s="153"/>
      <c r="HQG2" s="153"/>
      <c r="HQH2" s="153"/>
      <c r="HQI2" s="153"/>
      <c r="HQJ2" s="153"/>
      <c r="HQK2" s="153"/>
      <c r="HQL2" s="153"/>
      <c r="HQM2" s="153"/>
      <c r="HQN2" s="153"/>
      <c r="HQO2" s="153"/>
      <c r="HQP2" s="153"/>
      <c r="HQQ2" s="153"/>
      <c r="HQR2" s="153"/>
      <c r="HQS2" s="153"/>
      <c r="HQT2" s="153"/>
      <c r="HQU2" s="153"/>
      <c r="HQV2" s="153"/>
      <c r="HQW2" s="153"/>
      <c r="HQX2" s="153"/>
      <c r="HQY2" s="153"/>
      <c r="HQZ2" s="153"/>
      <c r="HRA2" s="153"/>
      <c r="HRB2" s="153"/>
      <c r="HRC2" s="153"/>
      <c r="HRD2" s="153"/>
      <c r="HRE2" s="153"/>
      <c r="HRF2" s="153"/>
      <c r="HRG2" s="153"/>
      <c r="HRH2" s="153"/>
      <c r="HRI2" s="153"/>
      <c r="HRJ2" s="153"/>
      <c r="HRK2" s="153"/>
      <c r="HRL2" s="153"/>
      <c r="HRM2" s="153"/>
      <c r="HRN2" s="153"/>
      <c r="HRO2" s="153"/>
      <c r="HRP2" s="153"/>
      <c r="HRQ2" s="153"/>
      <c r="HRR2" s="153"/>
      <c r="HRS2" s="153"/>
      <c r="HRT2" s="153"/>
      <c r="HRU2" s="153"/>
      <c r="HRV2" s="153"/>
      <c r="HRW2" s="153"/>
      <c r="HRX2" s="153"/>
      <c r="HRY2" s="153"/>
      <c r="HRZ2" s="153"/>
      <c r="HSA2" s="153"/>
      <c r="HSB2" s="153"/>
      <c r="HSC2" s="153"/>
      <c r="HSD2" s="153"/>
      <c r="HSE2" s="153"/>
      <c r="HSF2" s="153"/>
      <c r="HSG2" s="153"/>
      <c r="HSH2" s="153"/>
      <c r="HSI2" s="153"/>
      <c r="HSJ2" s="153"/>
      <c r="HSK2" s="153"/>
      <c r="HSL2" s="153"/>
      <c r="HSM2" s="153"/>
      <c r="HSN2" s="153"/>
      <c r="HSO2" s="153"/>
      <c r="HSP2" s="153"/>
      <c r="HSQ2" s="153"/>
      <c r="HSR2" s="153"/>
      <c r="HSS2" s="153"/>
      <c r="HST2" s="153"/>
      <c r="HSU2" s="153"/>
      <c r="HSV2" s="153"/>
      <c r="HSW2" s="153"/>
      <c r="HSX2" s="153"/>
      <c r="HSY2" s="153"/>
      <c r="HSZ2" s="153"/>
      <c r="HTA2" s="153"/>
      <c r="HTB2" s="153"/>
      <c r="HTC2" s="153"/>
      <c r="HTD2" s="153"/>
      <c r="HTE2" s="153"/>
      <c r="HTF2" s="153"/>
      <c r="HTG2" s="153"/>
      <c r="HTH2" s="153"/>
      <c r="HTI2" s="153"/>
      <c r="HTJ2" s="153"/>
      <c r="HTK2" s="153"/>
      <c r="HTL2" s="153"/>
      <c r="HTM2" s="153"/>
      <c r="HTN2" s="153"/>
      <c r="HTO2" s="153"/>
      <c r="HTP2" s="153"/>
      <c r="HTQ2" s="153"/>
      <c r="HTR2" s="153"/>
      <c r="HTS2" s="153"/>
      <c r="HTT2" s="153"/>
      <c r="HTU2" s="153"/>
      <c r="HTV2" s="153"/>
      <c r="HTW2" s="153"/>
      <c r="HTX2" s="153"/>
      <c r="HTY2" s="153"/>
      <c r="HTZ2" s="153"/>
      <c r="HUA2" s="153"/>
      <c r="HUB2" s="153"/>
      <c r="HUC2" s="153"/>
      <c r="HUD2" s="153"/>
      <c r="HUE2" s="153"/>
      <c r="HUF2" s="153"/>
      <c r="HUG2" s="153"/>
      <c r="HUH2" s="153"/>
      <c r="HUI2" s="153"/>
      <c r="HUJ2" s="153"/>
      <c r="HUK2" s="153"/>
      <c r="HUL2" s="153"/>
      <c r="HUM2" s="153"/>
      <c r="HUN2" s="153"/>
      <c r="HUO2" s="153"/>
      <c r="HUP2" s="153"/>
      <c r="HUQ2" s="153"/>
      <c r="HUR2" s="153"/>
      <c r="HUS2" s="153"/>
      <c r="HUT2" s="153"/>
      <c r="HUU2" s="153"/>
      <c r="HUV2" s="153"/>
      <c r="HUW2" s="153"/>
      <c r="HUX2" s="153"/>
      <c r="HUY2" s="153"/>
      <c r="HUZ2" s="153"/>
      <c r="HVA2" s="153"/>
      <c r="HVB2" s="153"/>
      <c r="HVC2" s="153"/>
      <c r="HVD2" s="153"/>
      <c r="HVE2" s="153"/>
      <c r="HVF2" s="153"/>
      <c r="HVG2" s="153"/>
      <c r="HVH2" s="153"/>
      <c r="HVI2" s="153"/>
      <c r="HVJ2" s="153"/>
      <c r="HVK2" s="153"/>
      <c r="HVL2" s="153"/>
      <c r="HVM2" s="153"/>
      <c r="HVN2" s="153"/>
      <c r="HVO2" s="153"/>
      <c r="HVP2" s="153"/>
      <c r="HVQ2" s="153"/>
      <c r="HVR2" s="153"/>
      <c r="HVS2" s="153"/>
      <c r="HVT2" s="153"/>
      <c r="HVU2" s="153"/>
      <c r="HVV2" s="153"/>
      <c r="HVW2" s="153"/>
      <c r="HVX2" s="153"/>
      <c r="HVY2" s="153"/>
      <c r="HVZ2" s="153"/>
      <c r="HWA2" s="153"/>
      <c r="HWB2" s="153"/>
      <c r="HWC2" s="153"/>
      <c r="HWD2" s="153"/>
      <c r="HWE2" s="153"/>
      <c r="HWF2" s="153"/>
      <c r="HWG2" s="153"/>
      <c r="HWH2" s="153"/>
      <c r="HWI2" s="153"/>
      <c r="HWJ2" s="153"/>
      <c r="HWK2" s="153"/>
      <c r="HWL2" s="153"/>
      <c r="HWM2" s="153"/>
      <c r="HWN2" s="153"/>
      <c r="HWO2" s="153"/>
      <c r="HWP2" s="153"/>
      <c r="HWQ2" s="153"/>
      <c r="HWR2" s="153"/>
      <c r="HWS2" s="153"/>
      <c r="HWT2" s="153"/>
      <c r="HWU2" s="153"/>
      <c r="HWV2" s="153"/>
      <c r="HWW2" s="153"/>
      <c r="HWX2" s="153"/>
      <c r="HWY2" s="153"/>
      <c r="HWZ2" s="153"/>
      <c r="HXA2" s="153"/>
      <c r="HXB2" s="153"/>
      <c r="HXC2" s="153"/>
      <c r="HXD2" s="153"/>
      <c r="HXE2" s="153"/>
      <c r="HXF2" s="153"/>
      <c r="HXG2" s="153"/>
      <c r="HXH2" s="153"/>
      <c r="HXI2" s="153"/>
      <c r="HXJ2" s="153"/>
      <c r="HXK2" s="153"/>
      <c r="HXL2" s="153"/>
      <c r="HXM2" s="153"/>
      <c r="HXN2" s="153"/>
      <c r="HXO2" s="153"/>
      <c r="HXP2" s="153"/>
      <c r="HXQ2" s="153"/>
      <c r="HXR2" s="153"/>
      <c r="HXS2" s="153"/>
      <c r="HXT2" s="153"/>
      <c r="HXU2" s="153"/>
      <c r="HXV2" s="153"/>
      <c r="HXW2" s="153"/>
      <c r="HXX2" s="153"/>
      <c r="HXY2" s="153"/>
      <c r="HXZ2" s="153"/>
      <c r="HYA2" s="153"/>
      <c r="HYB2" s="153"/>
      <c r="HYC2" s="153"/>
      <c r="HYD2" s="153"/>
      <c r="HYE2" s="153"/>
      <c r="HYF2" s="153"/>
      <c r="HYG2" s="153"/>
      <c r="HYH2" s="153"/>
      <c r="HYI2" s="153"/>
      <c r="HYJ2" s="153"/>
      <c r="HYK2" s="153"/>
      <c r="HYL2" s="153"/>
      <c r="HYM2" s="153"/>
      <c r="HYN2" s="153"/>
      <c r="HYO2" s="153"/>
      <c r="HYP2" s="153"/>
      <c r="HYQ2" s="153"/>
      <c r="HYR2" s="153"/>
      <c r="HYS2" s="153"/>
      <c r="HYT2" s="153"/>
      <c r="HYU2" s="153"/>
      <c r="HYV2" s="153"/>
      <c r="HYW2" s="153"/>
      <c r="HYX2" s="153"/>
      <c r="HYY2" s="153"/>
      <c r="HYZ2" s="153"/>
      <c r="HZA2" s="153"/>
      <c r="HZB2" s="153"/>
      <c r="HZC2" s="153"/>
      <c r="HZD2" s="153"/>
      <c r="HZE2" s="153"/>
      <c r="HZF2" s="153"/>
      <c r="HZG2" s="153"/>
      <c r="HZH2" s="153"/>
      <c r="HZI2" s="153"/>
      <c r="HZJ2" s="153"/>
      <c r="HZK2" s="153"/>
      <c r="HZL2" s="153"/>
      <c r="HZM2" s="153"/>
      <c r="HZN2" s="153"/>
      <c r="HZO2" s="153"/>
      <c r="HZP2" s="153"/>
      <c r="HZQ2" s="153"/>
      <c r="HZR2" s="153"/>
      <c r="HZS2" s="153"/>
      <c r="HZT2" s="153"/>
      <c r="HZU2" s="153"/>
      <c r="HZV2" s="153"/>
      <c r="HZW2" s="153"/>
      <c r="HZX2" s="153"/>
      <c r="HZY2" s="153"/>
      <c r="HZZ2" s="153"/>
      <c r="IAA2" s="153"/>
      <c r="IAB2" s="153"/>
      <c r="IAC2" s="153"/>
      <c r="IAD2" s="153"/>
      <c r="IAE2" s="153"/>
      <c r="IAF2" s="153"/>
      <c r="IAG2" s="153"/>
      <c r="IAH2" s="153"/>
      <c r="IAI2" s="153"/>
      <c r="IAJ2" s="153"/>
      <c r="IAK2" s="153"/>
      <c r="IAL2" s="153"/>
      <c r="IAM2" s="153"/>
      <c r="IAN2" s="153"/>
      <c r="IAO2" s="153"/>
      <c r="IAP2" s="153"/>
      <c r="IAQ2" s="153"/>
      <c r="IAR2" s="153"/>
      <c r="IAS2" s="153"/>
      <c r="IAT2" s="153"/>
      <c r="IAU2" s="153"/>
      <c r="IAV2" s="153"/>
      <c r="IAW2" s="153"/>
      <c r="IAX2" s="153"/>
      <c r="IAY2" s="153"/>
      <c r="IAZ2" s="153"/>
      <c r="IBA2" s="153"/>
      <c r="IBB2" s="153"/>
      <c r="IBC2" s="153"/>
      <c r="IBD2" s="153"/>
      <c r="IBE2" s="153"/>
      <c r="IBF2" s="153"/>
      <c r="IBG2" s="153"/>
      <c r="IBH2" s="153"/>
      <c r="IBI2" s="153"/>
      <c r="IBJ2" s="153"/>
      <c r="IBK2" s="153"/>
      <c r="IBL2" s="153"/>
      <c r="IBM2" s="153"/>
      <c r="IBN2" s="153"/>
      <c r="IBO2" s="153"/>
      <c r="IBP2" s="153"/>
      <c r="IBQ2" s="153"/>
      <c r="IBR2" s="153"/>
      <c r="IBS2" s="153"/>
      <c r="IBT2" s="153"/>
      <c r="IBU2" s="153"/>
      <c r="IBV2" s="153"/>
      <c r="IBW2" s="153"/>
      <c r="IBX2" s="153"/>
      <c r="IBY2" s="153"/>
      <c r="IBZ2" s="153"/>
      <c r="ICA2" s="153"/>
      <c r="ICB2" s="153"/>
      <c r="ICC2" s="153"/>
      <c r="ICD2" s="153"/>
      <c r="ICE2" s="153"/>
      <c r="ICF2" s="153"/>
      <c r="ICG2" s="153"/>
      <c r="ICH2" s="153"/>
      <c r="ICI2" s="153"/>
      <c r="ICJ2" s="153"/>
      <c r="ICK2" s="153"/>
      <c r="ICL2" s="153"/>
      <c r="ICM2" s="153"/>
      <c r="ICN2" s="153"/>
      <c r="ICO2" s="153"/>
      <c r="ICP2" s="153"/>
      <c r="ICQ2" s="153"/>
      <c r="ICR2" s="153"/>
      <c r="ICS2" s="153"/>
      <c r="ICT2" s="153"/>
      <c r="ICU2" s="153"/>
      <c r="ICV2" s="153"/>
      <c r="ICW2" s="153"/>
      <c r="ICX2" s="153"/>
      <c r="ICY2" s="153"/>
      <c r="ICZ2" s="153"/>
      <c r="IDA2" s="153"/>
      <c r="IDB2" s="153"/>
      <c r="IDC2" s="153"/>
      <c r="IDD2" s="153"/>
      <c r="IDE2" s="153"/>
      <c r="IDF2" s="153"/>
      <c r="IDG2" s="153"/>
      <c r="IDH2" s="153"/>
      <c r="IDI2" s="153"/>
      <c r="IDJ2" s="153"/>
      <c r="IDK2" s="153"/>
      <c r="IDL2" s="153"/>
      <c r="IDM2" s="153"/>
      <c r="IDN2" s="153"/>
      <c r="IDO2" s="153"/>
      <c r="IDP2" s="153"/>
      <c r="IDQ2" s="153"/>
      <c r="IDR2" s="153"/>
      <c r="IDS2" s="153"/>
      <c r="IDT2" s="153"/>
      <c r="IDU2" s="153"/>
      <c r="IDV2" s="153"/>
      <c r="IDW2" s="153"/>
      <c r="IDX2" s="153"/>
      <c r="IDY2" s="153"/>
      <c r="IDZ2" s="153"/>
      <c r="IEA2" s="153"/>
      <c r="IEB2" s="153"/>
      <c r="IEC2" s="153"/>
      <c r="IED2" s="153"/>
      <c r="IEE2" s="153"/>
      <c r="IEF2" s="153"/>
      <c r="IEG2" s="153"/>
      <c r="IEH2" s="153"/>
      <c r="IEI2" s="153"/>
      <c r="IEJ2" s="153"/>
      <c r="IEK2" s="153"/>
      <c r="IEL2" s="153"/>
      <c r="IEM2" s="153"/>
      <c r="IEN2" s="153"/>
      <c r="IEO2" s="153"/>
      <c r="IEP2" s="153"/>
      <c r="IEQ2" s="153"/>
      <c r="IER2" s="153"/>
      <c r="IES2" s="153"/>
      <c r="IET2" s="153"/>
      <c r="IEU2" s="153"/>
      <c r="IEV2" s="153"/>
      <c r="IEW2" s="153"/>
      <c r="IEX2" s="153"/>
      <c r="IEY2" s="153"/>
      <c r="IEZ2" s="153"/>
      <c r="IFA2" s="153"/>
      <c r="IFB2" s="153"/>
      <c r="IFC2" s="153"/>
      <c r="IFD2" s="153"/>
      <c r="IFE2" s="153"/>
      <c r="IFF2" s="153"/>
      <c r="IFG2" s="153"/>
      <c r="IFH2" s="153"/>
      <c r="IFI2" s="153"/>
      <c r="IFJ2" s="153"/>
      <c r="IFK2" s="153"/>
      <c r="IFL2" s="153"/>
      <c r="IFM2" s="153"/>
      <c r="IFN2" s="153"/>
      <c r="IFO2" s="153"/>
      <c r="IFP2" s="153"/>
      <c r="IFQ2" s="153"/>
      <c r="IFR2" s="153"/>
      <c r="IFS2" s="153"/>
      <c r="IFT2" s="153"/>
      <c r="IFU2" s="153"/>
      <c r="IFV2" s="153"/>
      <c r="IFW2" s="153"/>
      <c r="IFX2" s="153"/>
      <c r="IFY2" s="153"/>
      <c r="IFZ2" s="153"/>
      <c r="IGA2" s="153"/>
      <c r="IGB2" s="153"/>
      <c r="IGC2" s="153"/>
      <c r="IGD2" s="153"/>
      <c r="IGE2" s="153"/>
      <c r="IGF2" s="153"/>
      <c r="IGG2" s="153"/>
      <c r="IGH2" s="153"/>
      <c r="IGI2" s="153"/>
      <c r="IGJ2" s="153"/>
      <c r="IGK2" s="153"/>
      <c r="IGL2" s="153"/>
      <c r="IGM2" s="153"/>
      <c r="IGN2" s="153"/>
      <c r="IGO2" s="153"/>
      <c r="IGP2" s="153"/>
      <c r="IGQ2" s="153"/>
      <c r="IGR2" s="153"/>
      <c r="IGS2" s="153"/>
      <c r="IGT2" s="153"/>
      <c r="IGU2" s="153"/>
      <c r="IGV2" s="153"/>
      <c r="IGW2" s="153"/>
      <c r="IGX2" s="153"/>
      <c r="IGY2" s="153"/>
      <c r="IGZ2" s="153"/>
      <c r="IHA2" s="153"/>
      <c r="IHB2" s="153"/>
      <c r="IHC2" s="153"/>
      <c r="IHD2" s="153"/>
      <c r="IHE2" s="153"/>
      <c r="IHF2" s="153"/>
      <c r="IHG2" s="153"/>
      <c r="IHH2" s="153"/>
      <c r="IHI2" s="153"/>
      <c r="IHJ2" s="153"/>
      <c r="IHK2" s="153"/>
      <c r="IHL2" s="153"/>
      <c r="IHM2" s="153"/>
      <c r="IHN2" s="153"/>
      <c r="IHO2" s="153"/>
      <c r="IHP2" s="153"/>
      <c r="IHQ2" s="153"/>
      <c r="IHR2" s="153"/>
      <c r="IHS2" s="153"/>
      <c r="IHT2" s="153"/>
      <c r="IHU2" s="153"/>
      <c r="IHV2" s="153"/>
      <c r="IHW2" s="153"/>
      <c r="IHX2" s="153"/>
      <c r="IHY2" s="153"/>
      <c r="IHZ2" s="153"/>
      <c r="IIA2" s="153"/>
      <c r="IIB2" s="153"/>
      <c r="IIC2" s="153"/>
      <c r="IID2" s="153"/>
      <c r="IIE2" s="153"/>
      <c r="IIF2" s="153"/>
      <c r="IIG2" s="153"/>
      <c r="IIH2" s="153"/>
      <c r="III2" s="153"/>
      <c r="IIJ2" s="153"/>
      <c r="IIK2" s="153"/>
      <c r="IIL2" s="153"/>
      <c r="IIM2" s="153"/>
      <c r="IIN2" s="153"/>
      <c r="IIO2" s="153"/>
      <c r="IIP2" s="153"/>
      <c r="IIQ2" s="153"/>
      <c r="IIR2" s="153"/>
      <c r="IIS2" s="153"/>
      <c r="IIT2" s="153"/>
      <c r="IIU2" s="153"/>
      <c r="IIV2" s="153"/>
      <c r="IIW2" s="153"/>
      <c r="IIX2" s="153"/>
      <c r="IIY2" s="153"/>
      <c r="IIZ2" s="153"/>
      <c r="IJA2" s="153"/>
      <c r="IJB2" s="153"/>
      <c r="IJC2" s="153"/>
      <c r="IJD2" s="153"/>
      <c r="IJE2" s="153"/>
      <c r="IJF2" s="153"/>
      <c r="IJG2" s="153"/>
      <c r="IJH2" s="153"/>
      <c r="IJI2" s="153"/>
      <c r="IJJ2" s="153"/>
      <c r="IJK2" s="153"/>
      <c r="IJL2" s="153"/>
      <c r="IJM2" s="153"/>
      <c r="IJN2" s="153"/>
      <c r="IJO2" s="153"/>
      <c r="IJP2" s="153"/>
      <c r="IJQ2" s="153"/>
      <c r="IJR2" s="153"/>
      <c r="IJS2" s="153"/>
      <c r="IJT2" s="153"/>
      <c r="IJU2" s="153"/>
      <c r="IJV2" s="153"/>
      <c r="IJW2" s="153"/>
      <c r="IJX2" s="153"/>
      <c r="IJY2" s="153"/>
      <c r="IJZ2" s="153"/>
      <c r="IKA2" s="153"/>
      <c r="IKB2" s="153"/>
      <c r="IKC2" s="153"/>
      <c r="IKD2" s="153"/>
      <c r="IKE2" s="153"/>
      <c r="IKF2" s="153"/>
      <c r="IKG2" s="153"/>
      <c r="IKH2" s="153"/>
      <c r="IKI2" s="153"/>
      <c r="IKJ2" s="153"/>
      <c r="IKK2" s="153"/>
      <c r="IKL2" s="153"/>
      <c r="IKM2" s="153"/>
      <c r="IKN2" s="153"/>
      <c r="IKO2" s="153"/>
      <c r="IKP2" s="153"/>
      <c r="IKQ2" s="153"/>
      <c r="IKR2" s="153"/>
      <c r="IKS2" s="153"/>
      <c r="IKT2" s="153"/>
      <c r="IKU2" s="153"/>
      <c r="IKV2" s="153"/>
      <c r="IKW2" s="153"/>
      <c r="IKX2" s="153"/>
      <c r="IKY2" s="153"/>
      <c r="IKZ2" s="153"/>
      <c r="ILA2" s="153"/>
      <c r="ILB2" s="153"/>
      <c r="ILC2" s="153"/>
      <c r="ILD2" s="153"/>
      <c r="ILE2" s="153"/>
      <c r="ILF2" s="153"/>
      <c r="ILG2" s="153"/>
      <c r="ILH2" s="153"/>
      <c r="ILI2" s="153"/>
      <c r="ILJ2" s="153"/>
      <c r="ILK2" s="153"/>
      <c r="ILL2" s="153"/>
      <c r="ILM2" s="153"/>
      <c r="ILN2" s="153"/>
      <c r="ILO2" s="153"/>
      <c r="ILP2" s="153"/>
      <c r="ILQ2" s="153"/>
      <c r="ILR2" s="153"/>
      <c r="ILS2" s="153"/>
      <c r="ILT2" s="153"/>
      <c r="ILU2" s="153"/>
      <c r="ILV2" s="153"/>
      <c r="ILW2" s="153"/>
      <c r="ILX2" s="153"/>
      <c r="ILY2" s="153"/>
      <c r="ILZ2" s="153"/>
      <c r="IMA2" s="153"/>
      <c r="IMB2" s="153"/>
      <c r="IMC2" s="153"/>
      <c r="IMD2" s="153"/>
      <c r="IME2" s="153"/>
      <c r="IMF2" s="153"/>
      <c r="IMG2" s="153"/>
      <c r="IMH2" s="153"/>
      <c r="IMI2" s="153"/>
      <c r="IMJ2" s="153"/>
      <c r="IMK2" s="153"/>
      <c r="IML2" s="153"/>
      <c r="IMM2" s="153"/>
      <c r="IMN2" s="153"/>
      <c r="IMO2" s="153"/>
      <c r="IMP2" s="153"/>
      <c r="IMQ2" s="153"/>
      <c r="IMR2" s="153"/>
      <c r="IMS2" s="153"/>
      <c r="IMT2" s="153"/>
      <c r="IMU2" s="153"/>
      <c r="IMV2" s="153"/>
      <c r="IMW2" s="153"/>
      <c r="IMX2" s="153"/>
      <c r="IMY2" s="153"/>
      <c r="IMZ2" s="153"/>
      <c r="INA2" s="153"/>
      <c r="INB2" s="153"/>
      <c r="INC2" s="153"/>
      <c r="IND2" s="153"/>
      <c r="INE2" s="153"/>
      <c r="INF2" s="153"/>
      <c r="ING2" s="153"/>
      <c r="INH2" s="153"/>
      <c r="INI2" s="153"/>
      <c r="INJ2" s="153"/>
      <c r="INK2" s="153"/>
      <c r="INL2" s="153"/>
      <c r="INM2" s="153"/>
      <c r="INN2" s="153"/>
      <c r="INO2" s="153"/>
      <c r="INP2" s="153"/>
      <c r="INQ2" s="153"/>
      <c r="INR2" s="153"/>
      <c r="INS2" s="153"/>
      <c r="INT2" s="153"/>
      <c r="INU2" s="153"/>
      <c r="INV2" s="153"/>
      <c r="INW2" s="153"/>
      <c r="INX2" s="153"/>
      <c r="INY2" s="153"/>
      <c r="INZ2" s="153"/>
      <c r="IOA2" s="153"/>
      <c r="IOB2" s="153"/>
      <c r="IOC2" s="153"/>
      <c r="IOD2" s="153"/>
      <c r="IOE2" s="153"/>
      <c r="IOF2" s="153"/>
      <c r="IOG2" s="153"/>
      <c r="IOH2" s="153"/>
      <c r="IOI2" s="153"/>
      <c r="IOJ2" s="153"/>
      <c r="IOK2" s="153"/>
      <c r="IOL2" s="153"/>
      <c r="IOM2" s="153"/>
      <c r="ION2" s="153"/>
      <c r="IOO2" s="153"/>
      <c r="IOP2" s="153"/>
      <c r="IOQ2" s="153"/>
      <c r="IOR2" s="153"/>
      <c r="IOS2" s="153"/>
      <c r="IOT2" s="153"/>
      <c r="IOU2" s="153"/>
      <c r="IOV2" s="153"/>
      <c r="IOW2" s="153"/>
      <c r="IOX2" s="153"/>
      <c r="IOY2" s="153"/>
      <c r="IOZ2" s="153"/>
      <c r="IPA2" s="153"/>
      <c r="IPB2" s="153"/>
      <c r="IPC2" s="153"/>
      <c r="IPD2" s="153"/>
      <c r="IPE2" s="153"/>
      <c r="IPF2" s="153"/>
      <c r="IPG2" s="153"/>
      <c r="IPH2" s="153"/>
      <c r="IPI2" s="153"/>
      <c r="IPJ2" s="153"/>
      <c r="IPK2" s="153"/>
      <c r="IPL2" s="153"/>
      <c r="IPM2" s="153"/>
      <c r="IPN2" s="153"/>
      <c r="IPO2" s="153"/>
      <c r="IPP2" s="153"/>
      <c r="IPQ2" s="153"/>
      <c r="IPR2" s="153"/>
      <c r="IPS2" s="153"/>
      <c r="IPT2" s="153"/>
      <c r="IPU2" s="153"/>
      <c r="IPV2" s="153"/>
      <c r="IPW2" s="153"/>
      <c r="IPX2" s="153"/>
      <c r="IPY2" s="153"/>
      <c r="IPZ2" s="153"/>
      <c r="IQA2" s="153"/>
      <c r="IQB2" s="153"/>
      <c r="IQC2" s="153"/>
      <c r="IQD2" s="153"/>
      <c r="IQE2" s="153"/>
      <c r="IQF2" s="153"/>
      <c r="IQG2" s="153"/>
      <c r="IQH2" s="153"/>
      <c r="IQI2" s="153"/>
      <c r="IQJ2" s="153"/>
      <c r="IQK2" s="153"/>
      <c r="IQL2" s="153"/>
      <c r="IQM2" s="153"/>
      <c r="IQN2" s="153"/>
      <c r="IQO2" s="153"/>
      <c r="IQP2" s="153"/>
      <c r="IQQ2" s="153"/>
      <c r="IQR2" s="153"/>
      <c r="IQS2" s="153"/>
      <c r="IQT2" s="153"/>
      <c r="IQU2" s="153"/>
      <c r="IQV2" s="153"/>
      <c r="IQW2" s="153"/>
      <c r="IQX2" s="153"/>
      <c r="IQY2" s="153"/>
      <c r="IQZ2" s="153"/>
      <c r="IRA2" s="153"/>
      <c r="IRB2" s="153"/>
      <c r="IRC2" s="153"/>
      <c r="IRD2" s="153"/>
      <c r="IRE2" s="153"/>
      <c r="IRF2" s="153"/>
      <c r="IRG2" s="153"/>
      <c r="IRH2" s="153"/>
      <c r="IRI2" s="153"/>
      <c r="IRJ2" s="153"/>
      <c r="IRK2" s="153"/>
      <c r="IRL2" s="153"/>
      <c r="IRM2" s="153"/>
      <c r="IRN2" s="153"/>
      <c r="IRO2" s="153"/>
      <c r="IRP2" s="153"/>
      <c r="IRQ2" s="153"/>
      <c r="IRR2" s="153"/>
      <c r="IRS2" s="153"/>
      <c r="IRT2" s="153"/>
      <c r="IRU2" s="153"/>
      <c r="IRV2" s="153"/>
      <c r="IRW2" s="153"/>
      <c r="IRX2" s="153"/>
      <c r="IRY2" s="153"/>
      <c r="IRZ2" s="153"/>
      <c r="ISA2" s="153"/>
      <c r="ISB2" s="153"/>
      <c r="ISC2" s="153"/>
      <c r="ISD2" s="153"/>
      <c r="ISE2" s="153"/>
      <c r="ISF2" s="153"/>
      <c r="ISG2" s="153"/>
      <c r="ISH2" s="153"/>
      <c r="ISI2" s="153"/>
      <c r="ISJ2" s="153"/>
      <c r="ISK2" s="153"/>
      <c r="ISL2" s="153"/>
      <c r="ISM2" s="153"/>
      <c r="ISN2" s="153"/>
      <c r="ISO2" s="153"/>
      <c r="ISP2" s="153"/>
      <c r="ISQ2" s="153"/>
      <c r="ISR2" s="153"/>
      <c r="ISS2" s="153"/>
      <c r="IST2" s="153"/>
      <c r="ISU2" s="153"/>
      <c r="ISV2" s="153"/>
      <c r="ISW2" s="153"/>
      <c r="ISX2" s="153"/>
      <c r="ISY2" s="153"/>
      <c r="ISZ2" s="153"/>
      <c r="ITA2" s="153"/>
      <c r="ITB2" s="153"/>
      <c r="ITC2" s="153"/>
      <c r="ITD2" s="153"/>
      <c r="ITE2" s="153"/>
      <c r="ITF2" s="153"/>
      <c r="ITG2" s="153"/>
      <c r="ITH2" s="153"/>
      <c r="ITI2" s="153"/>
      <c r="ITJ2" s="153"/>
      <c r="ITK2" s="153"/>
      <c r="ITL2" s="153"/>
      <c r="ITM2" s="153"/>
      <c r="ITN2" s="153"/>
      <c r="ITO2" s="153"/>
      <c r="ITP2" s="153"/>
      <c r="ITQ2" s="153"/>
      <c r="ITR2" s="153"/>
      <c r="ITS2" s="153"/>
      <c r="ITT2" s="153"/>
      <c r="ITU2" s="153"/>
      <c r="ITV2" s="153"/>
      <c r="ITW2" s="153"/>
      <c r="ITX2" s="153"/>
      <c r="ITY2" s="153"/>
      <c r="ITZ2" s="153"/>
      <c r="IUA2" s="153"/>
      <c r="IUB2" s="153"/>
      <c r="IUC2" s="153"/>
      <c r="IUD2" s="153"/>
      <c r="IUE2" s="153"/>
      <c r="IUF2" s="153"/>
      <c r="IUG2" s="153"/>
      <c r="IUH2" s="153"/>
      <c r="IUI2" s="153"/>
      <c r="IUJ2" s="153"/>
      <c r="IUK2" s="153"/>
      <c r="IUL2" s="153"/>
      <c r="IUM2" s="153"/>
      <c r="IUN2" s="153"/>
      <c r="IUO2" s="153"/>
      <c r="IUP2" s="153"/>
      <c r="IUQ2" s="153"/>
      <c r="IUR2" s="153"/>
      <c r="IUS2" s="153"/>
      <c r="IUT2" s="153"/>
      <c r="IUU2" s="153"/>
      <c r="IUV2" s="153"/>
      <c r="IUW2" s="153"/>
      <c r="IUX2" s="153"/>
      <c r="IUY2" s="153"/>
      <c r="IUZ2" s="153"/>
      <c r="IVA2" s="153"/>
      <c r="IVB2" s="153"/>
      <c r="IVC2" s="153"/>
      <c r="IVD2" s="153"/>
      <c r="IVE2" s="153"/>
      <c r="IVF2" s="153"/>
      <c r="IVG2" s="153"/>
      <c r="IVH2" s="153"/>
      <c r="IVI2" s="153"/>
      <c r="IVJ2" s="153"/>
      <c r="IVK2" s="153"/>
      <c r="IVL2" s="153"/>
      <c r="IVM2" s="153"/>
      <c r="IVN2" s="153"/>
      <c r="IVO2" s="153"/>
      <c r="IVP2" s="153"/>
      <c r="IVQ2" s="153"/>
      <c r="IVR2" s="153"/>
      <c r="IVS2" s="153"/>
      <c r="IVT2" s="153"/>
      <c r="IVU2" s="153"/>
      <c r="IVV2" s="153"/>
      <c r="IVW2" s="153"/>
      <c r="IVX2" s="153"/>
      <c r="IVY2" s="153"/>
      <c r="IVZ2" s="153"/>
      <c r="IWA2" s="153"/>
      <c r="IWB2" s="153"/>
      <c r="IWC2" s="153"/>
      <c r="IWD2" s="153"/>
      <c r="IWE2" s="153"/>
      <c r="IWF2" s="153"/>
      <c r="IWG2" s="153"/>
      <c r="IWH2" s="153"/>
      <c r="IWI2" s="153"/>
      <c r="IWJ2" s="153"/>
      <c r="IWK2" s="153"/>
      <c r="IWL2" s="153"/>
      <c r="IWM2" s="153"/>
      <c r="IWN2" s="153"/>
      <c r="IWO2" s="153"/>
      <c r="IWP2" s="153"/>
      <c r="IWQ2" s="153"/>
      <c r="IWR2" s="153"/>
      <c r="IWS2" s="153"/>
      <c r="IWT2" s="153"/>
      <c r="IWU2" s="153"/>
      <c r="IWV2" s="153"/>
      <c r="IWW2" s="153"/>
      <c r="IWX2" s="153"/>
      <c r="IWY2" s="153"/>
      <c r="IWZ2" s="153"/>
      <c r="IXA2" s="153"/>
      <c r="IXB2" s="153"/>
      <c r="IXC2" s="153"/>
      <c r="IXD2" s="153"/>
      <c r="IXE2" s="153"/>
      <c r="IXF2" s="153"/>
      <c r="IXG2" s="153"/>
      <c r="IXH2" s="153"/>
      <c r="IXI2" s="153"/>
      <c r="IXJ2" s="153"/>
      <c r="IXK2" s="153"/>
      <c r="IXL2" s="153"/>
      <c r="IXM2" s="153"/>
      <c r="IXN2" s="153"/>
      <c r="IXO2" s="153"/>
      <c r="IXP2" s="153"/>
      <c r="IXQ2" s="153"/>
      <c r="IXR2" s="153"/>
      <c r="IXS2" s="153"/>
      <c r="IXT2" s="153"/>
      <c r="IXU2" s="153"/>
      <c r="IXV2" s="153"/>
      <c r="IXW2" s="153"/>
      <c r="IXX2" s="153"/>
      <c r="IXY2" s="153"/>
      <c r="IXZ2" s="153"/>
      <c r="IYA2" s="153"/>
      <c r="IYB2" s="153"/>
      <c r="IYC2" s="153"/>
      <c r="IYD2" s="153"/>
      <c r="IYE2" s="153"/>
      <c r="IYF2" s="153"/>
      <c r="IYG2" s="153"/>
      <c r="IYH2" s="153"/>
      <c r="IYI2" s="153"/>
      <c r="IYJ2" s="153"/>
      <c r="IYK2" s="153"/>
      <c r="IYL2" s="153"/>
      <c r="IYM2" s="153"/>
      <c r="IYN2" s="153"/>
      <c r="IYO2" s="153"/>
      <c r="IYP2" s="153"/>
      <c r="IYQ2" s="153"/>
      <c r="IYR2" s="153"/>
      <c r="IYS2" s="153"/>
      <c r="IYT2" s="153"/>
      <c r="IYU2" s="153"/>
      <c r="IYV2" s="153"/>
      <c r="IYW2" s="153"/>
      <c r="IYX2" s="153"/>
      <c r="IYY2" s="153"/>
      <c r="IYZ2" s="153"/>
      <c r="IZA2" s="153"/>
      <c r="IZB2" s="153"/>
      <c r="IZC2" s="153"/>
      <c r="IZD2" s="153"/>
      <c r="IZE2" s="153"/>
      <c r="IZF2" s="153"/>
      <c r="IZG2" s="153"/>
      <c r="IZH2" s="153"/>
      <c r="IZI2" s="153"/>
      <c r="IZJ2" s="153"/>
      <c r="IZK2" s="153"/>
      <c r="IZL2" s="153"/>
      <c r="IZM2" s="153"/>
      <c r="IZN2" s="153"/>
      <c r="IZO2" s="153"/>
      <c r="IZP2" s="153"/>
      <c r="IZQ2" s="153"/>
      <c r="IZR2" s="153"/>
      <c r="IZS2" s="153"/>
      <c r="IZT2" s="153"/>
      <c r="IZU2" s="153"/>
      <c r="IZV2" s="153"/>
      <c r="IZW2" s="153"/>
      <c r="IZX2" s="153"/>
      <c r="IZY2" s="153"/>
      <c r="IZZ2" s="153"/>
      <c r="JAA2" s="153"/>
      <c r="JAB2" s="153"/>
      <c r="JAC2" s="153"/>
      <c r="JAD2" s="153"/>
      <c r="JAE2" s="153"/>
      <c r="JAF2" s="153"/>
      <c r="JAG2" s="153"/>
      <c r="JAH2" s="153"/>
      <c r="JAI2" s="153"/>
      <c r="JAJ2" s="153"/>
      <c r="JAK2" s="153"/>
      <c r="JAL2" s="153"/>
      <c r="JAM2" s="153"/>
      <c r="JAN2" s="153"/>
      <c r="JAO2" s="153"/>
      <c r="JAP2" s="153"/>
      <c r="JAQ2" s="153"/>
      <c r="JAR2" s="153"/>
      <c r="JAS2" s="153"/>
      <c r="JAT2" s="153"/>
      <c r="JAU2" s="153"/>
      <c r="JAV2" s="153"/>
      <c r="JAW2" s="153"/>
      <c r="JAX2" s="153"/>
      <c r="JAY2" s="153"/>
      <c r="JAZ2" s="153"/>
      <c r="JBA2" s="153"/>
      <c r="JBB2" s="153"/>
      <c r="JBC2" s="153"/>
      <c r="JBD2" s="153"/>
      <c r="JBE2" s="153"/>
      <c r="JBF2" s="153"/>
      <c r="JBG2" s="153"/>
      <c r="JBH2" s="153"/>
      <c r="JBI2" s="153"/>
      <c r="JBJ2" s="153"/>
      <c r="JBK2" s="153"/>
      <c r="JBL2" s="153"/>
      <c r="JBM2" s="153"/>
      <c r="JBN2" s="153"/>
      <c r="JBO2" s="153"/>
      <c r="JBP2" s="153"/>
      <c r="JBQ2" s="153"/>
      <c r="JBR2" s="153"/>
      <c r="JBS2" s="153"/>
      <c r="JBT2" s="153"/>
      <c r="JBU2" s="153"/>
      <c r="JBV2" s="153"/>
      <c r="JBW2" s="153"/>
      <c r="JBX2" s="153"/>
      <c r="JBY2" s="153"/>
      <c r="JBZ2" s="153"/>
      <c r="JCA2" s="153"/>
      <c r="JCB2" s="153"/>
      <c r="JCC2" s="153"/>
      <c r="JCD2" s="153"/>
      <c r="JCE2" s="153"/>
      <c r="JCF2" s="153"/>
      <c r="JCG2" s="153"/>
      <c r="JCH2" s="153"/>
      <c r="JCI2" s="153"/>
      <c r="JCJ2" s="153"/>
      <c r="JCK2" s="153"/>
      <c r="JCL2" s="153"/>
      <c r="JCM2" s="153"/>
      <c r="JCN2" s="153"/>
      <c r="JCO2" s="153"/>
      <c r="JCP2" s="153"/>
      <c r="JCQ2" s="153"/>
      <c r="JCR2" s="153"/>
      <c r="JCS2" s="153"/>
      <c r="JCT2" s="153"/>
      <c r="JCU2" s="153"/>
      <c r="JCV2" s="153"/>
      <c r="JCW2" s="153"/>
      <c r="JCX2" s="153"/>
      <c r="JCY2" s="153"/>
      <c r="JCZ2" s="153"/>
      <c r="JDA2" s="153"/>
      <c r="JDB2" s="153"/>
      <c r="JDC2" s="153"/>
      <c r="JDD2" s="153"/>
      <c r="JDE2" s="153"/>
      <c r="JDF2" s="153"/>
      <c r="JDG2" s="153"/>
      <c r="JDH2" s="153"/>
      <c r="JDI2" s="153"/>
      <c r="JDJ2" s="153"/>
      <c r="JDK2" s="153"/>
      <c r="JDL2" s="153"/>
      <c r="JDM2" s="153"/>
      <c r="JDN2" s="153"/>
      <c r="JDO2" s="153"/>
      <c r="JDP2" s="153"/>
      <c r="JDQ2" s="153"/>
      <c r="JDR2" s="153"/>
      <c r="JDS2" s="153"/>
      <c r="JDT2" s="153"/>
      <c r="JDU2" s="153"/>
      <c r="JDV2" s="153"/>
      <c r="JDW2" s="153"/>
      <c r="JDX2" s="153"/>
      <c r="JDY2" s="153"/>
      <c r="JDZ2" s="153"/>
      <c r="JEA2" s="153"/>
      <c r="JEB2" s="153"/>
      <c r="JEC2" s="153"/>
      <c r="JED2" s="153"/>
      <c r="JEE2" s="153"/>
      <c r="JEF2" s="153"/>
      <c r="JEG2" s="153"/>
      <c r="JEH2" s="153"/>
      <c r="JEI2" s="153"/>
      <c r="JEJ2" s="153"/>
      <c r="JEK2" s="153"/>
      <c r="JEL2" s="153"/>
      <c r="JEM2" s="153"/>
      <c r="JEN2" s="153"/>
      <c r="JEO2" s="153"/>
      <c r="JEP2" s="153"/>
      <c r="JEQ2" s="153"/>
      <c r="JER2" s="153"/>
      <c r="JES2" s="153"/>
      <c r="JET2" s="153"/>
      <c r="JEU2" s="153"/>
      <c r="JEV2" s="153"/>
      <c r="JEW2" s="153"/>
      <c r="JEX2" s="153"/>
      <c r="JEY2" s="153"/>
      <c r="JEZ2" s="153"/>
      <c r="JFA2" s="153"/>
      <c r="JFB2" s="153"/>
      <c r="JFC2" s="153"/>
      <c r="JFD2" s="153"/>
      <c r="JFE2" s="153"/>
      <c r="JFF2" s="153"/>
      <c r="JFG2" s="153"/>
      <c r="JFH2" s="153"/>
      <c r="JFI2" s="153"/>
      <c r="JFJ2" s="153"/>
      <c r="JFK2" s="153"/>
      <c r="JFL2" s="153"/>
      <c r="JFM2" s="153"/>
      <c r="JFN2" s="153"/>
      <c r="JFO2" s="153"/>
      <c r="JFP2" s="153"/>
      <c r="JFQ2" s="153"/>
      <c r="JFR2" s="153"/>
      <c r="JFS2" s="153"/>
      <c r="JFT2" s="153"/>
      <c r="JFU2" s="153"/>
      <c r="JFV2" s="153"/>
      <c r="JFW2" s="153"/>
      <c r="JFX2" s="153"/>
      <c r="JFY2" s="153"/>
      <c r="JFZ2" s="153"/>
      <c r="JGA2" s="153"/>
      <c r="JGB2" s="153"/>
      <c r="JGC2" s="153"/>
      <c r="JGD2" s="153"/>
      <c r="JGE2" s="153"/>
      <c r="JGF2" s="153"/>
      <c r="JGG2" s="153"/>
      <c r="JGH2" s="153"/>
      <c r="JGI2" s="153"/>
      <c r="JGJ2" s="153"/>
      <c r="JGK2" s="153"/>
      <c r="JGL2" s="153"/>
      <c r="JGM2" s="153"/>
      <c r="JGN2" s="153"/>
      <c r="JGO2" s="153"/>
      <c r="JGP2" s="153"/>
      <c r="JGQ2" s="153"/>
      <c r="JGR2" s="153"/>
      <c r="JGS2" s="153"/>
      <c r="JGT2" s="153"/>
      <c r="JGU2" s="153"/>
      <c r="JGV2" s="153"/>
      <c r="JGW2" s="153"/>
      <c r="JGX2" s="153"/>
      <c r="JGY2" s="153"/>
      <c r="JGZ2" s="153"/>
      <c r="JHA2" s="153"/>
      <c r="JHB2" s="153"/>
      <c r="JHC2" s="153"/>
      <c r="JHD2" s="153"/>
      <c r="JHE2" s="153"/>
      <c r="JHF2" s="153"/>
      <c r="JHG2" s="153"/>
      <c r="JHH2" s="153"/>
      <c r="JHI2" s="153"/>
      <c r="JHJ2" s="153"/>
      <c r="JHK2" s="153"/>
      <c r="JHL2" s="153"/>
      <c r="JHM2" s="153"/>
      <c r="JHN2" s="153"/>
      <c r="JHO2" s="153"/>
      <c r="JHP2" s="153"/>
      <c r="JHQ2" s="153"/>
      <c r="JHR2" s="153"/>
      <c r="JHS2" s="153"/>
      <c r="JHT2" s="153"/>
      <c r="JHU2" s="153"/>
      <c r="JHV2" s="153"/>
      <c r="JHW2" s="153"/>
      <c r="JHX2" s="153"/>
      <c r="JHY2" s="153"/>
      <c r="JHZ2" s="153"/>
      <c r="JIA2" s="153"/>
      <c r="JIB2" s="153"/>
      <c r="JIC2" s="153"/>
      <c r="JID2" s="153"/>
      <c r="JIE2" s="153"/>
      <c r="JIF2" s="153"/>
      <c r="JIG2" s="153"/>
      <c r="JIH2" s="153"/>
      <c r="JII2" s="153"/>
      <c r="JIJ2" s="153"/>
      <c r="JIK2" s="153"/>
      <c r="JIL2" s="153"/>
      <c r="JIM2" s="153"/>
      <c r="JIN2" s="153"/>
      <c r="JIO2" s="153"/>
      <c r="JIP2" s="153"/>
      <c r="JIQ2" s="153"/>
      <c r="JIR2" s="153"/>
      <c r="JIS2" s="153"/>
      <c r="JIT2" s="153"/>
      <c r="JIU2" s="153"/>
      <c r="JIV2" s="153"/>
      <c r="JIW2" s="153"/>
      <c r="JIX2" s="153"/>
      <c r="JIY2" s="153"/>
      <c r="JIZ2" s="153"/>
      <c r="JJA2" s="153"/>
      <c r="JJB2" s="153"/>
      <c r="JJC2" s="153"/>
      <c r="JJD2" s="153"/>
      <c r="JJE2" s="153"/>
      <c r="JJF2" s="153"/>
      <c r="JJG2" s="153"/>
      <c r="JJH2" s="153"/>
      <c r="JJI2" s="153"/>
      <c r="JJJ2" s="153"/>
      <c r="JJK2" s="153"/>
      <c r="JJL2" s="153"/>
      <c r="JJM2" s="153"/>
      <c r="JJN2" s="153"/>
      <c r="JJO2" s="153"/>
      <c r="JJP2" s="153"/>
      <c r="JJQ2" s="153"/>
      <c r="JJR2" s="153"/>
      <c r="JJS2" s="153"/>
      <c r="JJT2" s="153"/>
      <c r="JJU2" s="153"/>
      <c r="JJV2" s="153"/>
      <c r="JJW2" s="153"/>
      <c r="JJX2" s="153"/>
      <c r="JJY2" s="153"/>
      <c r="JJZ2" s="153"/>
      <c r="JKA2" s="153"/>
      <c r="JKB2" s="153"/>
      <c r="JKC2" s="153"/>
      <c r="JKD2" s="153"/>
      <c r="JKE2" s="153"/>
      <c r="JKF2" s="153"/>
      <c r="JKG2" s="153"/>
      <c r="JKH2" s="153"/>
      <c r="JKI2" s="153"/>
      <c r="JKJ2" s="153"/>
      <c r="JKK2" s="153"/>
      <c r="JKL2" s="153"/>
      <c r="JKM2" s="153"/>
      <c r="JKN2" s="153"/>
      <c r="JKO2" s="153"/>
      <c r="JKP2" s="153"/>
      <c r="JKQ2" s="153"/>
      <c r="JKR2" s="153"/>
      <c r="JKS2" s="153"/>
      <c r="JKT2" s="153"/>
      <c r="JKU2" s="153"/>
      <c r="JKV2" s="153"/>
      <c r="JKW2" s="153"/>
      <c r="JKX2" s="153"/>
      <c r="JKY2" s="153"/>
      <c r="JKZ2" s="153"/>
      <c r="JLA2" s="153"/>
      <c r="JLB2" s="153"/>
      <c r="JLC2" s="153"/>
      <c r="JLD2" s="153"/>
      <c r="JLE2" s="153"/>
      <c r="JLF2" s="153"/>
      <c r="JLG2" s="153"/>
      <c r="JLH2" s="153"/>
      <c r="JLI2" s="153"/>
      <c r="JLJ2" s="153"/>
      <c r="JLK2" s="153"/>
      <c r="JLL2" s="153"/>
      <c r="JLM2" s="153"/>
      <c r="JLN2" s="153"/>
      <c r="JLO2" s="153"/>
      <c r="JLP2" s="153"/>
      <c r="JLQ2" s="153"/>
      <c r="JLR2" s="153"/>
      <c r="JLS2" s="153"/>
      <c r="JLT2" s="153"/>
      <c r="JLU2" s="153"/>
      <c r="JLV2" s="153"/>
      <c r="JLW2" s="153"/>
      <c r="JLX2" s="153"/>
      <c r="JLY2" s="153"/>
      <c r="JLZ2" s="153"/>
      <c r="JMA2" s="153"/>
      <c r="JMB2" s="153"/>
      <c r="JMC2" s="153"/>
      <c r="JMD2" s="153"/>
      <c r="JME2" s="153"/>
      <c r="JMF2" s="153"/>
      <c r="JMG2" s="153"/>
      <c r="JMH2" s="153"/>
      <c r="JMI2" s="153"/>
      <c r="JMJ2" s="153"/>
      <c r="JMK2" s="153"/>
      <c r="JML2" s="153"/>
      <c r="JMM2" s="153"/>
      <c r="JMN2" s="153"/>
      <c r="JMO2" s="153"/>
      <c r="JMP2" s="153"/>
      <c r="JMQ2" s="153"/>
      <c r="JMR2" s="153"/>
      <c r="JMS2" s="153"/>
      <c r="JMT2" s="153"/>
      <c r="JMU2" s="153"/>
      <c r="JMV2" s="153"/>
      <c r="JMW2" s="153"/>
      <c r="JMX2" s="153"/>
      <c r="JMY2" s="153"/>
      <c r="JMZ2" s="153"/>
      <c r="JNA2" s="153"/>
      <c r="JNB2" s="153"/>
      <c r="JNC2" s="153"/>
      <c r="JND2" s="153"/>
      <c r="JNE2" s="153"/>
      <c r="JNF2" s="153"/>
      <c r="JNG2" s="153"/>
      <c r="JNH2" s="153"/>
      <c r="JNI2" s="153"/>
      <c r="JNJ2" s="153"/>
      <c r="JNK2" s="153"/>
      <c r="JNL2" s="153"/>
      <c r="JNM2" s="153"/>
      <c r="JNN2" s="153"/>
      <c r="JNO2" s="153"/>
      <c r="JNP2" s="153"/>
      <c r="JNQ2" s="153"/>
      <c r="JNR2" s="153"/>
      <c r="JNS2" s="153"/>
      <c r="JNT2" s="153"/>
      <c r="JNU2" s="153"/>
      <c r="JNV2" s="153"/>
      <c r="JNW2" s="153"/>
      <c r="JNX2" s="153"/>
      <c r="JNY2" s="153"/>
      <c r="JNZ2" s="153"/>
      <c r="JOA2" s="153"/>
      <c r="JOB2" s="153"/>
      <c r="JOC2" s="153"/>
      <c r="JOD2" s="153"/>
      <c r="JOE2" s="153"/>
      <c r="JOF2" s="153"/>
      <c r="JOG2" s="153"/>
      <c r="JOH2" s="153"/>
      <c r="JOI2" s="153"/>
      <c r="JOJ2" s="153"/>
      <c r="JOK2" s="153"/>
      <c r="JOL2" s="153"/>
      <c r="JOM2" s="153"/>
      <c r="JON2" s="153"/>
      <c r="JOO2" s="153"/>
      <c r="JOP2" s="153"/>
      <c r="JOQ2" s="153"/>
      <c r="JOR2" s="153"/>
      <c r="JOS2" s="153"/>
      <c r="JOT2" s="153"/>
      <c r="JOU2" s="153"/>
      <c r="JOV2" s="153"/>
      <c r="JOW2" s="153"/>
      <c r="JOX2" s="153"/>
      <c r="JOY2" s="153"/>
      <c r="JOZ2" s="153"/>
      <c r="JPA2" s="153"/>
      <c r="JPB2" s="153"/>
      <c r="JPC2" s="153"/>
      <c r="JPD2" s="153"/>
      <c r="JPE2" s="153"/>
      <c r="JPF2" s="153"/>
      <c r="JPG2" s="153"/>
      <c r="JPH2" s="153"/>
      <c r="JPI2" s="153"/>
      <c r="JPJ2" s="153"/>
      <c r="JPK2" s="153"/>
      <c r="JPL2" s="153"/>
      <c r="JPM2" s="153"/>
      <c r="JPN2" s="153"/>
      <c r="JPO2" s="153"/>
      <c r="JPP2" s="153"/>
      <c r="JPQ2" s="153"/>
      <c r="JPR2" s="153"/>
      <c r="JPS2" s="153"/>
      <c r="JPT2" s="153"/>
      <c r="JPU2" s="153"/>
      <c r="JPV2" s="153"/>
      <c r="JPW2" s="153"/>
      <c r="JPX2" s="153"/>
      <c r="JPY2" s="153"/>
      <c r="JPZ2" s="153"/>
      <c r="JQA2" s="153"/>
      <c r="JQB2" s="153"/>
      <c r="JQC2" s="153"/>
      <c r="JQD2" s="153"/>
      <c r="JQE2" s="153"/>
      <c r="JQF2" s="153"/>
      <c r="JQG2" s="153"/>
      <c r="JQH2" s="153"/>
      <c r="JQI2" s="153"/>
      <c r="JQJ2" s="153"/>
      <c r="JQK2" s="153"/>
      <c r="JQL2" s="153"/>
      <c r="JQM2" s="153"/>
      <c r="JQN2" s="153"/>
      <c r="JQO2" s="153"/>
      <c r="JQP2" s="153"/>
      <c r="JQQ2" s="153"/>
      <c r="JQR2" s="153"/>
      <c r="JQS2" s="153"/>
      <c r="JQT2" s="153"/>
      <c r="JQU2" s="153"/>
      <c r="JQV2" s="153"/>
      <c r="JQW2" s="153"/>
      <c r="JQX2" s="153"/>
      <c r="JQY2" s="153"/>
      <c r="JQZ2" s="153"/>
      <c r="JRA2" s="153"/>
      <c r="JRB2" s="153"/>
      <c r="JRC2" s="153"/>
      <c r="JRD2" s="153"/>
      <c r="JRE2" s="153"/>
      <c r="JRF2" s="153"/>
      <c r="JRG2" s="153"/>
      <c r="JRH2" s="153"/>
      <c r="JRI2" s="153"/>
      <c r="JRJ2" s="153"/>
      <c r="JRK2" s="153"/>
      <c r="JRL2" s="153"/>
      <c r="JRM2" s="153"/>
      <c r="JRN2" s="153"/>
      <c r="JRO2" s="153"/>
      <c r="JRP2" s="153"/>
      <c r="JRQ2" s="153"/>
      <c r="JRR2" s="153"/>
      <c r="JRS2" s="153"/>
      <c r="JRT2" s="153"/>
      <c r="JRU2" s="153"/>
      <c r="JRV2" s="153"/>
      <c r="JRW2" s="153"/>
      <c r="JRX2" s="153"/>
      <c r="JRY2" s="153"/>
      <c r="JRZ2" s="153"/>
      <c r="JSA2" s="153"/>
      <c r="JSB2" s="153"/>
      <c r="JSC2" s="153"/>
      <c r="JSD2" s="153"/>
      <c r="JSE2" s="153"/>
      <c r="JSF2" s="153"/>
      <c r="JSG2" s="153"/>
      <c r="JSH2" s="153"/>
      <c r="JSI2" s="153"/>
      <c r="JSJ2" s="153"/>
      <c r="JSK2" s="153"/>
      <c r="JSL2" s="153"/>
      <c r="JSM2" s="153"/>
      <c r="JSN2" s="153"/>
      <c r="JSO2" s="153"/>
      <c r="JSP2" s="153"/>
      <c r="JSQ2" s="153"/>
      <c r="JSR2" s="153"/>
      <c r="JSS2" s="153"/>
      <c r="JST2" s="153"/>
      <c r="JSU2" s="153"/>
      <c r="JSV2" s="153"/>
      <c r="JSW2" s="153"/>
      <c r="JSX2" s="153"/>
      <c r="JSY2" s="153"/>
      <c r="JSZ2" s="153"/>
      <c r="JTA2" s="153"/>
      <c r="JTB2" s="153"/>
      <c r="JTC2" s="153"/>
      <c r="JTD2" s="153"/>
      <c r="JTE2" s="153"/>
      <c r="JTF2" s="153"/>
      <c r="JTG2" s="153"/>
      <c r="JTH2" s="153"/>
      <c r="JTI2" s="153"/>
      <c r="JTJ2" s="153"/>
      <c r="JTK2" s="153"/>
      <c r="JTL2" s="153"/>
      <c r="JTM2" s="153"/>
      <c r="JTN2" s="153"/>
      <c r="JTO2" s="153"/>
      <c r="JTP2" s="153"/>
      <c r="JTQ2" s="153"/>
      <c r="JTR2" s="153"/>
      <c r="JTS2" s="153"/>
      <c r="JTT2" s="153"/>
      <c r="JTU2" s="153"/>
      <c r="JTV2" s="153"/>
      <c r="JTW2" s="153"/>
      <c r="JTX2" s="153"/>
      <c r="JTY2" s="153"/>
      <c r="JTZ2" s="153"/>
      <c r="JUA2" s="153"/>
      <c r="JUB2" s="153"/>
      <c r="JUC2" s="153"/>
      <c r="JUD2" s="153"/>
      <c r="JUE2" s="153"/>
      <c r="JUF2" s="153"/>
      <c r="JUG2" s="153"/>
      <c r="JUH2" s="153"/>
      <c r="JUI2" s="153"/>
      <c r="JUJ2" s="153"/>
      <c r="JUK2" s="153"/>
      <c r="JUL2" s="153"/>
      <c r="JUM2" s="153"/>
      <c r="JUN2" s="153"/>
      <c r="JUO2" s="153"/>
      <c r="JUP2" s="153"/>
      <c r="JUQ2" s="153"/>
      <c r="JUR2" s="153"/>
      <c r="JUS2" s="153"/>
      <c r="JUT2" s="153"/>
      <c r="JUU2" s="153"/>
      <c r="JUV2" s="153"/>
      <c r="JUW2" s="153"/>
      <c r="JUX2" s="153"/>
      <c r="JUY2" s="153"/>
      <c r="JUZ2" s="153"/>
      <c r="JVA2" s="153"/>
      <c r="JVB2" s="153"/>
      <c r="JVC2" s="153"/>
      <c r="JVD2" s="153"/>
      <c r="JVE2" s="153"/>
      <c r="JVF2" s="153"/>
      <c r="JVG2" s="153"/>
      <c r="JVH2" s="153"/>
      <c r="JVI2" s="153"/>
      <c r="JVJ2" s="153"/>
      <c r="JVK2" s="153"/>
      <c r="JVL2" s="153"/>
      <c r="JVM2" s="153"/>
      <c r="JVN2" s="153"/>
      <c r="JVO2" s="153"/>
      <c r="JVP2" s="153"/>
      <c r="JVQ2" s="153"/>
      <c r="JVR2" s="153"/>
      <c r="JVS2" s="153"/>
      <c r="JVT2" s="153"/>
      <c r="JVU2" s="153"/>
      <c r="JVV2" s="153"/>
      <c r="JVW2" s="153"/>
      <c r="JVX2" s="153"/>
      <c r="JVY2" s="153"/>
      <c r="JVZ2" s="153"/>
      <c r="JWA2" s="153"/>
      <c r="JWB2" s="153"/>
      <c r="JWC2" s="153"/>
      <c r="JWD2" s="153"/>
      <c r="JWE2" s="153"/>
      <c r="JWF2" s="153"/>
      <c r="JWG2" s="153"/>
      <c r="JWH2" s="153"/>
      <c r="JWI2" s="153"/>
      <c r="JWJ2" s="153"/>
      <c r="JWK2" s="153"/>
      <c r="JWL2" s="153"/>
      <c r="JWM2" s="153"/>
      <c r="JWN2" s="153"/>
      <c r="JWO2" s="153"/>
      <c r="JWP2" s="153"/>
      <c r="JWQ2" s="153"/>
      <c r="JWR2" s="153"/>
      <c r="JWS2" s="153"/>
      <c r="JWT2" s="153"/>
      <c r="JWU2" s="153"/>
      <c r="JWV2" s="153"/>
      <c r="JWW2" s="153"/>
      <c r="JWX2" s="153"/>
      <c r="JWY2" s="153"/>
      <c r="JWZ2" s="153"/>
      <c r="JXA2" s="153"/>
      <c r="JXB2" s="153"/>
      <c r="JXC2" s="153"/>
      <c r="JXD2" s="153"/>
      <c r="JXE2" s="153"/>
      <c r="JXF2" s="153"/>
      <c r="JXG2" s="153"/>
      <c r="JXH2" s="153"/>
      <c r="JXI2" s="153"/>
      <c r="JXJ2" s="153"/>
      <c r="JXK2" s="153"/>
      <c r="JXL2" s="153"/>
      <c r="JXM2" s="153"/>
      <c r="JXN2" s="153"/>
      <c r="JXO2" s="153"/>
      <c r="JXP2" s="153"/>
      <c r="JXQ2" s="153"/>
      <c r="JXR2" s="153"/>
      <c r="JXS2" s="153"/>
      <c r="JXT2" s="153"/>
      <c r="JXU2" s="153"/>
      <c r="JXV2" s="153"/>
      <c r="JXW2" s="153"/>
      <c r="JXX2" s="153"/>
      <c r="JXY2" s="153"/>
      <c r="JXZ2" s="153"/>
      <c r="JYA2" s="153"/>
      <c r="JYB2" s="153"/>
      <c r="JYC2" s="153"/>
      <c r="JYD2" s="153"/>
      <c r="JYE2" s="153"/>
      <c r="JYF2" s="153"/>
      <c r="JYG2" s="153"/>
      <c r="JYH2" s="153"/>
      <c r="JYI2" s="153"/>
      <c r="JYJ2" s="153"/>
      <c r="JYK2" s="153"/>
      <c r="JYL2" s="153"/>
      <c r="JYM2" s="153"/>
      <c r="JYN2" s="153"/>
      <c r="JYO2" s="153"/>
      <c r="JYP2" s="153"/>
      <c r="JYQ2" s="153"/>
      <c r="JYR2" s="153"/>
      <c r="JYS2" s="153"/>
      <c r="JYT2" s="153"/>
      <c r="JYU2" s="153"/>
      <c r="JYV2" s="153"/>
      <c r="JYW2" s="153"/>
      <c r="JYX2" s="153"/>
      <c r="JYY2" s="153"/>
      <c r="JYZ2" s="153"/>
      <c r="JZA2" s="153"/>
      <c r="JZB2" s="153"/>
      <c r="JZC2" s="153"/>
      <c r="JZD2" s="153"/>
      <c r="JZE2" s="153"/>
      <c r="JZF2" s="153"/>
      <c r="JZG2" s="153"/>
      <c r="JZH2" s="153"/>
      <c r="JZI2" s="153"/>
      <c r="JZJ2" s="153"/>
      <c r="JZK2" s="153"/>
      <c r="JZL2" s="153"/>
      <c r="JZM2" s="153"/>
      <c r="JZN2" s="153"/>
      <c r="JZO2" s="153"/>
      <c r="JZP2" s="153"/>
      <c r="JZQ2" s="153"/>
      <c r="JZR2" s="153"/>
      <c r="JZS2" s="153"/>
      <c r="JZT2" s="153"/>
      <c r="JZU2" s="153"/>
      <c r="JZV2" s="153"/>
      <c r="JZW2" s="153"/>
      <c r="JZX2" s="153"/>
      <c r="JZY2" s="153"/>
      <c r="JZZ2" s="153"/>
      <c r="KAA2" s="153"/>
      <c r="KAB2" s="153"/>
      <c r="KAC2" s="153"/>
      <c r="KAD2" s="153"/>
      <c r="KAE2" s="153"/>
      <c r="KAF2" s="153"/>
      <c r="KAG2" s="153"/>
      <c r="KAH2" s="153"/>
      <c r="KAI2" s="153"/>
      <c r="KAJ2" s="153"/>
      <c r="KAK2" s="153"/>
      <c r="KAL2" s="153"/>
      <c r="KAM2" s="153"/>
      <c r="KAN2" s="153"/>
      <c r="KAO2" s="153"/>
      <c r="KAP2" s="153"/>
      <c r="KAQ2" s="153"/>
      <c r="KAR2" s="153"/>
      <c r="KAS2" s="153"/>
      <c r="KAT2" s="153"/>
      <c r="KAU2" s="153"/>
      <c r="KAV2" s="153"/>
      <c r="KAW2" s="153"/>
      <c r="KAX2" s="153"/>
      <c r="KAY2" s="153"/>
      <c r="KAZ2" s="153"/>
      <c r="KBA2" s="153"/>
      <c r="KBB2" s="153"/>
      <c r="KBC2" s="153"/>
      <c r="KBD2" s="153"/>
      <c r="KBE2" s="153"/>
      <c r="KBF2" s="153"/>
      <c r="KBG2" s="153"/>
      <c r="KBH2" s="153"/>
      <c r="KBI2" s="153"/>
      <c r="KBJ2" s="153"/>
      <c r="KBK2" s="153"/>
      <c r="KBL2" s="153"/>
      <c r="KBM2" s="153"/>
      <c r="KBN2" s="153"/>
      <c r="KBO2" s="153"/>
      <c r="KBP2" s="153"/>
      <c r="KBQ2" s="153"/>
      <c r="KBR2" s="153"/>
      <c r="KBS2" s="153"/>
      <c r="KBT2" s="153"/>
      <c r="KBU2" s="153"/>
      <c r="KBV2" s="153"/>
      <c r="KBW2" s="153"/>
      <c r="KBX2" s="153"/>
      <c r="KBY2" s="153"/>
      <c r="KBZ2" s="153"/>
      <c r="KCA2" s="153"/>
      <c r="KCB2" s="153"/>
      <c r="KCC2" s="153"/>
      <c r="KCD2" s="153"/>
      <c r="KCE2" s="153"/>
      <c r="KCF2" s="153"/>
      <c r="KCG2" s="153"/>
      <c r="KCH2" s="153"/>
      <c r="KCI2" s="153"/>
      <c r="KCJ2" s="153"/>
      <c r="KCK2" s="153"/>
      <c r="KCL2" s="153"/>
      <c r="KCM2" s="153"/>
      <c r="KCN2" s="153"/>
      <c r="KCO2" s="153"/>
      <c r="KCP2" s="153"/>
      <c r="KCQ2" s="153"/>
      <c r="KCR2" s="153"/>
      <c r="KCS2" s="153"/>
      <c r="KCT2" s="153"/>
      <c r="KCU2" s="153"/>
      <c r="KCV2" s="153"/>
      <c r="KCW2" s="153"/>
      <c r="KCX2" s="153"/>
      <c r="KCY2" s="153"/>
      <c r="KCZ2" s="153"/>
      <c r="KDA2" s="153"/>
      <c r="KDB2" s="153"/>
      <c r="KDC2" s="153"/>
      <c r="KDD2" s="153"/>
      <c r="KDE2" s="153"/>
      <c r="KDF2" s="153"/>
      <c r="KDG2" s="153"/>
      <c r="KDH2" s="153"/>
      <c r="KDI2" s="153"/>
      <c r="KDJ2" s="153"/>
      <c r="KDK2" s="153"/>
      <c r="KDL2" s="153"/>
      <c r="KDM2" s="153"/>
      <c r="KDN2" s="153"/>
      <c r="KDO2" s="153"/>
      <c r="KDP2" s="153"/>
      <c r="KDQ2" s="153"/>
      <c r="KDR2" s="153"/>
      <c r="KDS2" s="153"/>
      <c r="KDT2" s="153"/>
      <c r="KDU2" s="153"/>
      <c r="KDV2" s="153"/>
      <c r="KDW2" s="153"/>
      <c r="KDX2" s="153"/>
      <c r="KDY2" s="153"/>
      <c r="KDZ2" s="153"/>
      <c r="KEA2" s="153"/>
      <c r="KEB2" s="153"/>
      <c r="KEC2" s="153"/>
      <c r="KED2" s="153"/>
      <c r="KEE2" s="153"/>
      <c r="KEF2" s="153"/>
      <c r="KEG2" s="153"/>
      <c r="KEH2" s="153"/>
      <c r="KEI2" s="153"/>
      <c r="KEJ2" s="153"/>
      <c r="KEK2" s="153"/>
      <c r="KEL2" s="153"/>
      <c r="KEM2" s="153"/>
      <c r="KEN2" s="153"/>
      <c r="KEO2" s="153"/>
      <c r="KEP2" s="153"/>
      <c r="KEQ2" s="153"/>
      <c r="KER2" s="153"/>
      <c r="KES2" s="153"/>
      <c r="KET2" s="153"/>
      <c r="KEU2" s="153"/>
      <c r="KEV2" s="153"/>
      <c r="KEW2" s="153"/>
      <c r="KEX2" s="153"/>
      <c r="KEY2" s="153"/>
      <c r="KEZ2" s="153"/>
      <c r="KFA2" s="153"/>
      <c r="KFB2" s="153"/>
      <c r="KFC2" s="153"/>
      <c r="KFD2" s="153"/>
      <c r="KFE2" s="153"/>
      <c r="KFF2" s="153"/>
      <c r="KFG2" s="153"/>
      <c r="KFH2" s="153"/>
      <c r="KFI2" s="153"/>
      <c r="KFJ2" s="153"/>
      <c r="KFK2" s="153"/>
      <c r="KFL2" s="153"/>
      <c r="KFM2" s="153"/>
      <c r="KFN2" s="153"/>
      <c r="KFO2" s="153"/>
      <c r="KFP2" s="153"/>
      <c r="KFQ2" s="153"/>
      <c r="KFR2" s="153"/>
      <c r="KFS2" s="153"/>
      <c r="KFT2" s="153"/>
      <c r="KFU2" s="153"/>
      <c r="KFV2" s="153"/>
      <c r="KFW2" s="153"/>
      <c r="KFX2" s="153"/>
      <c r="KFY2" s="153"/>
      <c r="KFZ2" s="153"/>
      <c r="KGA2" s="153"/>
      <c r="KGB2" s="153"/>
      <c r="KGC2" s="153"/>
      <c r="KGD2" s="153"/>
      <c r="KGE2" s="153"/>
      <c r="KGF2" s="153"/>
      <c r="KGG2" s="153"/>
      <c r="KGH2" s="153"/>
      <c r="KGI2" s="153"/>
      <c r="KGJ2" s="153"/>
      <c r="KGK2" s="153"/>
      <c r="KGL2" s="153"/>
      <c r="KGM2" s="153"/>
      <c r="KGN2" s="153"/>
      <c r="KGO2" s="153"/>
      <c r="KGP2" s="153"/>
      <c r="KGQ2" s="153"/>
      <c r="KGR2" s="153"/>
      <c r="KGS2" s="153"/>
      <c r="KGT2" s="153"/>
      <c r="KGU2" s="153"/>
      <c r="KGV2" s="153"/>
      <c r="KGW2" s="153"/>
      <c r="KGX2" s="153"/>
      <c r="KGY2" s="153"/>
      <c r="KGZ2" s="153"/>
      <c r="KHA2" s="153"/>
      <c r="KHB2" s="153"/>
      <c r="KHC2" s="153"/>
      <c r="KHD2" s="153"/>
      <c r="KHE2" s="153"/>
      <c r="KHF2" s="153"/>
      <c r="KHG2" s="153"/>
      <c r="KHH2" s="153"/>
      <c r="KHI2" s="153"/>
      <c r="KHJ2" s="153"/>
      <c r="KHK2" s="153"/>
      <c r="KHL2" s="153"/>
      <c r="KHM2" s="153"/>
      <c r="KHN2" s="153"/>
      <c r="KHO2" s="153"/>
      <c r="KHP2" s="153"/>
      <c r="KHQ2" s="153"/>
      <c r="KHR2" s="153"/>
      <c r="KHS2" s="153"/>
      <c r="KHT2" s="153"/>
      <c r="KHU2" s="153"/>
      <c r="KHV2" s="153"/>
      <c r="KHW2" s="153"/>
      <c r="KHX2" s="153"/>
      <c r="KHY2" s="153"/>
      <c r="KHZ2" s="153"/>
      <c r="KIA2" s="153"/>
      <c r="KIB2" s="153"/>
      <c r="KIC2" s="153"/>
      <c r="KID2" s="153"/>
      <c r="KIE2" s="153"/>
      <c r="KIF2" s="153"/>
      <c r="KIG2" s="153"/>
      <c r="KIH2" s="153"/>
      <c r="KII2" s="153"/>
      <c r="KIJ2" s="153"/>
      <c r="KIK2" s="153"/>
      <c r="KIL2" s="153"/>
      <c r="KIM2" s="153"/>
      <c r="KIN2" s="153"/>
      <c r="KIO2" s="153"/>
      <c r="KIP2" s="153"/>
      <c r="KIQ2" s="153"/>
      <c r="KIR2" s="153"/>
      <c r="KIS2" s="153"/>
      <c r="KIT2" s="153"/>
      <c r="KIU2" s="153"/>
      <c r="KIV2" s="153"/>
      <c r="KIW2" s="153"/>
      <c r="KIX2" s="153"/>
      <c r="KIY2" s="153"/>
      <c r="KIZ2" s="153"/>
      <c r="KJA2" s="153"/>
      <c r="KJB2" s="153"/>
      <c r="KJC2" s="153"/>
      <c r="KJD2" s="153"/>
      <c r="KJE2" s="153"/>
      <c r="KJF2" s="153"/>
      <c r="KJG2" s="153"/>
      <c r="KJH2" s="153"/>
      <c r="KJI2" s="153"/>
      <c r="KJJ2" s="153"/>
      <c r="KJK2" s="153"/>
      <c r="KJL2" s="153"/>
      <c r="KJM2" s="153"/>
      <c r="KJN2" s="153"/>
      <c r="KJO2" s="153"/>
      <c r="KJP2" s="153"/>
      <c r="KJQ2" s="153"/>
      <c r="KJR2" s="153"/>
      <c r="KJS2" s="153"/>
      <c r="KJT2" s="153"/>
      <c r="KJU2" s="153"/>
      <c r="KJV2" s="153"/>
      <c r="KJW2" s="153"/>
      <c r="KJX2" s="153"/>
      <c r="KJY2" s="153"/>
      <c r="KJZ2" s="153"/>
      <c r="KKA2" s="153"/>
      <c r="KKB2" s="153"/>
      <c r="KKC2" s="153"/>
      <c r="KKD2" s="153"/>
      <c r="KKE2" s="153"/>
      <c r="KKF2" s="153"/>
      <c r="KKG2" s="153"/>
      <c r="KKH2" s="153"/>
      <c r="KKI2" s="153"/>
      <c r="KKJ2" s="153"/>
      <c r="KKK2" s="153"/>
      <c r="KKL2" s="153"/>
      <c r="KKM2" s="153"/>
      <c r="KKN2" s="153"/>
      <c r="KKO2" s="153"/>
      <c r="KKP2" s="153"/>
      <c r="KKQ2" s="153"/>
      <c r="KKR2" s="153"/>
      <c r="KKS2" s="153"/>
      <c r="KKT2" s="153"/>
      <c r="KKU2" s="153"/>
      <c r="KKV2" s="153"/>
      <c r="KKW2" s="153"/>
      <c r="KKX2" s="153"/>
      <c r="KKY2" s="153"/>
      <c r="KKZ2" s="153"/>
      <c r="KLA2" s="153"/>
      <c r="KLB2" s="153"/>
      <c r="KLC2" s="153"/>
      <c r="KLD2" s="153"/>
      <c r="KLE2" s="153"/>
      <c r="KLF2" s="153"/>
      <c r="KLG2" s="153"/>
      <c r="KLH2" s="153"/>
      <c r="KLI2" s="153"/>
      <c r="KLJ2" s="153"/>
      <c r="KLK2" s="153"/>
      <c r="KLL2" s="153"/>
      <c r="KLM2" s="153"/>
      <c r="KLN2" s="153"/>
      <c r="KLO2" s="153"/>
      <c r="KLP2" s="153"/>
      <c r="KLQ2" s="153"/>
      <c r="KLR2" s="153"/>
      <c r="KLS2" s="153"/>
      <c r="KLT2" s="153"/>
      <c r="KLU2" s="153"/>
      <c r="KLV2" s="153"/>
      <c r="KLW2" s="153"/>
      <c r="KLX2" s="153"/>
      <c r="KLY2" s="153"/>
      <c r="KLZ2" s="153"/>
      <c r="KMA2" s="153"/>
      <c r="KMB2" s="153"/>
      <c r="KMC2" s="153"/>
      <c r="KMD2" s="153"/>
      <c r="KME2" s="153"/>
      <c r="KMF2" s="153"/>
      <c r="KMG2" s="153"/>
      <c r="KMH2" s="153"/>
      <c r="KMI2" s="153"/>
      <c r="KMJ2" s="153"/>
      <c r="KMK2" s="153"/>
      <c r="KML2" s="153"/>
      <c r="KMM2" s="153"/>
      <c r="KMN2" s="153"/>
      <c r="KMO2" s="153"/>
      <c r="KMP2" s="153"/>
      <c r="KMQ2" s="153"/>
      <c r="KMR2" s="153"/>
      <c r="KMS2" s="153"/>
      <c r="KMT2" s="153"/>
      <c r="KMU2" s="153"/>
      <c r="KMV2" s="153"/>
      <c r="KMW2" s="153"/>
      <c r="KMX2" s="153"/>
      <c r="KMY2" s="153"/>
      <c r="KMZ2" s="153"/>
      <c r="KNA2" s="153"/>
      <c r="KNB2" s="153"/>
      <c r="KNC2" s="153"/>
      <c r="KND2" s="153"/>
      <c r="KNE2" s="153"/>
      <c r="KNF2" s="153"/>
      <c r="KNG2" s="153"/>
      <c r="KNH2" s="153"/>
      <c r="KNI2" s="153"/>
      <c r="KNJ2" s="153"/>
      <c r="KNK2" s="153"/>
      <c r="KNL2" s="153"/>
      <c r="KNM2" s="153"/>
      <c r="KNN2" s="153"/>
      <c r="KNO2" s="153"/>
      <c r="KNP2" s="153"/>
      <c r="KNQ2" s="153"/>
      <c r="KNR2" s="153"/>
      <c r="KNS2" s="153"/>
      <c r="KNT2" s="153"/>
      <c r="KNU2" s="153"/>
      <c r="KNV2" s="153"/>
      <c r="KNW2" s="153"/>
      <c r="KNX2" s="153"/>
      <c r="KNY2" s="153"/>
      <c r="KNZ2" s="153"/>
      <c r="KOA2" s="153"/>
      <c r="KOB2" s="153"/>
      <c r="KOC2" s="153"/>
      <c r="KOD2" s="153"/>
      <c r="KOE2" s="153"/>
      <c r="KOF2" s="153"/>
      <c r="KOG2" s="153"/>
      <c r="KOH2" s="153"/>
      <c r="KOI2" s="153"/>
      <c r="KOJ2" s="153"/>
      <c r="KOK2" s="153"/>
      <c r="KOL2" s="153"/>
      <c r="KOM2" s="153"/>
      <c r="KON2" s="153"/>
      <c r="KOO2" s="153"/>
      <c r="KOP2" s="153"/>
      <c r="KOQ2" s="153"/>
      <c r="KOR2" s="153"/>
      <c r="KOS2" s="153"/>
      <c r="KOT2" s="153"/>
      <c r="KOU2" s="153"/>
      <c r="KOV2" s="153"/>
      <c r="KOW2" s="153"/>
      <c r="KOX2" s="153"/>
      <c r="KOY2" s="153"/>
      <c r="KOZ2" s="153"/>
      <c r="KPA2" s="153"/>
      <c r="KPB2" s="153"/>
      <c r="KPC2" s="153"/>
      <c r="KPD2" s="153"/>
      <c r="KPE2" s="153"/>
      <c r="KPF2" s="153"/>
      <c r="KPG2" s="153"/>
      <c r="KPH2" s="153"/>
      <c r="KPI2" s="153"/>
      <c r="KPJ2" s="153"/>
      <c r="KPK2" s="153"/>
      <c r="KPL2" s="153"/>
      <c r="KPM2" s="153"/>
      <c r="KPN2" s="153"/>
      <c r="KPO2" s="153"/>
      <c r="KPP2" s="153"/>
      <c r="KPQ2" s="153"/>
      <c r="KPR2" s="153"/>
      <c r="KPS2" s="153"/>
      <c r="KPT2" s="153"/>
      <c r="KPU2" s="153"/>
      <c r="KPV2" s="153"/>
      <c r="KPW2" s="153"/>
      <c r="KPX2" s="153"/>
      <c r="KPY2" s="153"/>
      <c r="KPZ2" s="153"/>
      <c r="KQA2" s="153"/>
      <c r="KQB2" s="153"/>
      <c r="KQC2" s="153"/>
      <c r="KQD2" s="153"/>
      <c r="KQE2" s="153"/>
      <c r="KQF2" s="153"/>
      <c r="KQG2" s="153"/>
      <c r="KQH2" s="153"/>
      <c r="KQI2" s="153"/>
      <c r="KQJ2" s="153"/>
      <c r="KQK2" s="153"/>
      <c r="KQL2" s="153"/>
      <c r="KQM2" s="153"/>
      <c r="KQN2" s="153"/>
      <c r="KQO2" s="153"/>
      <c r="KQP2" s="153"/>
      <c r="KQQ2" s="153"/>
      <c r="KQR2" s="153"/>
      <c r="KQS2" s="153"/>
      <c r="KQT2" s="153"/>
      <c r="KQU2" s="153"/>
      <c r="KQV2" s="153"/>
      <c r="KQW2" s="153"/>
      <c r="KQX2" s="153"/>
      <c r="KQY2" s="153"/>
      <c r="KQZ2" s="153"/>
      <c r="KRA2" s="153"/>
      <c r="KRB2" s="153"/>
      <c r="KRC2" s="153"/>
      <c r="KRD2" s="153"/>
      <c r="KRE2" s="153"/>
      <c r="KRF2" s="153"/>
      <c r="KRG2" s="153"/>
      <c r="KRH2" s="153"/>
      <c r="KRI2" s="153"/>
      <c r="KRJ2" s="153"/>
      <c r="KRK2" s="153"/>
      <c r="KRL2" s="153"/>
      <c r="KRM2" s="153"/>
      <c r="KRN2" s="153"/>
      <c r="KRO2" s="153"/>
      <c r="KRP2" s="153"/>
      <c r="KRQ2" s="153"/>
      <c r="KRR2" s="153"/>
      <c r="KRS2" s="153"/>
      <c r="KRT2" s="153"/>
      <c r="KRU2" s="153"/>
      <c r="KRV2" s="153"/>
      <c r="KRW2" s="153"/>
      <c r="KRX2" s="153"/>
      <c r="KRY2" s="153"/>
      <c r="KRZ2" s="153"/>
      <c r="KSA2" s="153"/>
      <c r="KSB2" s="153"/>
      <c r="KSC2" s="153"/>
      <c r="KSD2" s="153"/>
      <c r="KSE2" s="153"/>
      <c r="KSF2" s="153"/>
      <c r="KSG2" s="153"/>
      <c r="KSH2" s="153"/>
      <c r="KSI2" s="153"/>
      <c r="KSJ2" s="153"/>
      <c r="KSK2" s="153"/>
      <c r="KSL2" s="153"/>
      <c r="KSM2" s="153"/>
      <c r="KSN2" s="153"/>
      <c r="KSO2" s="153"/>
      <c r="KSP2" s="153"/>
      <c r="KSQ2" s="153"/>
      <c r="KSR2" s="153"/>
      <c r="KSS2" s="153"/>
      <c r="KST2" s="153"/>
      <c r="KSU2" s="153"/>
      <c r="KSV2" s="153"/>
      <c r="KSW2" s="153"/>
      <c r="KSX2" s="153"/>
      <c r="KSY2" s="153"/>
      <c r="KSZ2" s="153"/>
      <c r="KTA2" s="153"/>
      <c r="KTB2" s="153"/>
      <c r="KTC2" s="153"/>
      <c r="KTD2" s="153"/>
      <c r="KTE2" s="153"/>
      <c r="KTF2" s="153"/>
      <c r="KTG2" s="153"/>
      <c r="KTH2" s="153"/>
      <c r="KTI2" s="153"/>
      <c r="KTJ2" s="153"/>
      <c r="KTK2" s="153"/>
      <c r="KTL2" s="153"/>
      <c r="KTM2" s="153"/>
      <c r="KTN2" s="153"/>
      <c r="KTO2" s="153"/>
      <c r="KTP2" s="153"/>
      <c r="KTQ2" s="153"/>
      <c r="KTR2" s="153"/>
      <c r="KTS2" s="153"/>
      <c r="KTT2" s="153"/>
      <c r="KTU2" s="153"/>
      <c r="KTV2" s="153"/>
      <c r="KTW2" s="153"/>
      <c r="KTX2" s="153"/>
      <c r="KTY2" s="153"/>
      <c r="KTZ2" s="153"/>
      <c r="KUA2" s="153"/>
      <c r="KUB2" s="153"/>
      <c r="KUC2" s="153"/>
      <c r="KUD2" s="153"/>
      <c r="KUE2" s="153"/>
      <c r="KUF2" s="153"/>
      <c r="KUG2" s="153"/>
      <c r="KUH2" s="153"/>
      <c r="KUI2" s="153"/>
      <c r="KUJ2" s="153"/>
      <c r="KUK2" s="153"/>
      <c r="KUL2" s="153"/>
      <c r="KUM2" s="153"/>
      <c r="KUN2" s="153"/>
      <c r="KUO2" s="153"/>
      <c r="KUP2" s="153"/>
      <c r="KUQ2" s="153"/>
      <c r="KUR2" s="153"/>
      <c r="KUS2" s="153"/>
      <c r="KUT2" s="153"/>
      <c r="KUU2" s="153"/>
      <c r="KUV2" s="153"/>
      <c r="KUW2" s="153"/>
      <c r="KUX2" s="153"/>
      <c r="KUY2" s="153"/>
      <c r="KUZ2" s="153"/>
      <c r="KVA2" s="153"/>
      <c r="KVB2" s="153"/>
      <c r="KVC2" s="153"/>
      <c r="KVD2" s="153"/>
      <c r="KVE2" s="153"/>
      <c r="KVF2" s="153"/>
      <c r="KVG2" s="153"/>
      <c r="KVH2" s="153"/>
      <c r="KVI2" s="153"/>
      <c r="KVJ2" s="153"/>
      <c r="KVK2" s="153"/>
      <c r="KVL2" s="153"/>
      <c r="KVM2" s="153"/>
      <c r="KVN2" s="153"/>
      <c r="KVO2" s="153"/>
      <c r="KVP2" s="153"/>
      <c r="KVQ2" s="153"/>
      <c r="KVR2" s="153"/>
      <c r="KVS2" s="153"/>
      <c r="KVT2" s="153"/>
      <c r="KVU2" s="153"/>
      <c r="KVV2" s="153"/>
      <c r="KVW2" s="153"/>
      <c r="KVX2" s="153"/>
      <c r="KVY2" s="153"/>
      <c r="KVZ2" s="153"/>
      <c r="KWA2" s="153"/>
      <c r="KWB2" s="153"/>
      <c r="KWC2" s="153"/>
      <c r="KWD2" s="153"/>
      <c r="KWE2" s="153"/>
      <c r="KWF2" s="153"/>
      <c r="KWG2" s="153"/>
      <c r="KWH2" s="153"/>
      <c r="KWI2" s="153"/>
      <c r="KWJ2" s="153"/>
      <c r="KWK2" s="153"/>
      <c r="KWL2" s="153"/>
      <c r="KWM2" s="153"/>
      <c r="KWN2" s="153"/>
      <c r="KWO2" s="153"/>
      <c r="KWP2" s="153"/>
      <c r="KWQ2" s="153"/>
      <c r="KWR2" s="153"/>
      <c r="KWS2" s="153"/>
      <c r="KWT2" s="153"/>
      <c r="KWU2" s="153"/>
      <c r="KWV2" s="153"/>
      <c r="KWW2" s="153"/>
      <c r="KWX2" s="153"/>
      <c r="KWY2" s="153"/>
      <c r="KWZ2" s="153"/>
      <c r="KXA2" s="153"/>
      <c r="KXB2" s="153"/>
      <c r="KXC2" s="153"/>
      <c r="KXD2" s="153"/>
      <c r="KXE2" s="153"/>
      <c r="KXF2" s="153"/>
      <c r="KXG2" s="153"/>
      <c r="KXH2" s="153"/>
      <c r="KXI2" s="153"/>
      <c r="KXJ2" s="153"/>
      <c r="KXK2" s="153"/>
      <c r="KXL2" s="153"/>
      <c r="KXM2" s="153"/>
      <c r="KXN2" s="153"/>
      <c r="KXO2" s="153"/>
      <c r="KXP2" s="153"/>
      <c r="KXQ2" s="153"/>
      <c r="KXR2" s="153"/>
      <c r="KXS2" s="153"/>
      <c r="KXT2" s="153"/>
      <c r="KXU2" s="153"/>
      <c r="KXV2" s="153"/>
      <c r="KXW2" s="153"/>
      <c r="KXX2" s="153"/>
      <c r="KXY2" s="153"/>
      <c r="KXZ2" s="153"/>
      <c r="KYA2" s="153"/>
      <c r="KYB2" s="153"/>
      <c r="KYC2" s="153"/>
      <c r="KYD2" s="153"/>
      <c r="KYE2" s="153"/>
      <c r="KYF2" s="153"/>
      <c r="KYG2" s="153"/>
      <c r="KYH2" s="153"/>
      <c r="KYI2" s="153"/>
      <c r="KYJ2" s="153"/>
      <c r="KYK2" s="153"/>
      <c r="KYL2" s="153"/>
      <c r="KYM2" s="153"/>
      <c r="KYN2" s="153"/>
      <c r="KYO2" s="153"/>
      <c r="KYP2" s="153"/>
      <c r="KYQ2" s="153"/>
      <c r="KYR2" s="153"/>
      <c r="KYS2" s="153"/>
      <c r="KYT2" s="153"/>
      <c r="KYU2" s="153"/>
      <c r="KYV2" s="153"/>
      <c r="KYW2" s="153"/>
      <c r="KYX2" s="153"/>
      <c r="KYY2" s="153"/>
      <c r="KYZ2" s="153"/>
      <c r="KZA2" s="153"/>
      <c r="KZB2" s="153"/>
      <c r="KZC2" s="153"/>
      <c r="KZD2" s="153"/>
      <c r="KZE2" s="153"/>
      <c r="KZF2" s="153"/>
      <c r="KZG2" s="153"/>
      <c r="KZH2" s="153"/>
      <c r="KZI2" s="153"/>
      <c r="KZJ2" s="153"/>
      <c r="KZK2" s="153"/>
      <c r="KZL2" s="153"/>
      <c r="KZM2" s="153"/>
      <c r="KZN2" s="153"/>
      <c r="KZO2" s="153"/>
      <c r="KZP2" s="153"/>
      <c r="KZQ2" s="153"/>
      <c r="KZR2" s="153"/>
      <c r="KZS2" s="153"/>
      <c r="KZT2" s="153"/>
      <c r="KZU2" s="153"/>
      <c r="KZV2" s="153"/>
      <c r="KZW2" s="153"/>
      <c r="KZX2" s="153"/>
      <c r="KZY2" s="153"/>
      <c r="KZZ2" s="153"/>
      <c r="LAA2" s="153"/>
      <c r="LAB2" s="153"/>
      <c r="LAC2" s="153"/>
      <c r="LAD2" s="153"/>
      <c r="LAE2" s="153"/>
      <c r="LAF2" s="153"/>
      <c r="LAG2" s="153"/>
      <c r="LAH2" s="153"/>
      <c r="LAI2" s="153"/>
      <c r="LAJ2" s="153"/>
      <c r="LAK2" s="153"/>
      <c r="LAL2" s="153"/>
      <c r="LAM2" s="153"/>
      <c r="LAN2" s="153"/>
      <c r="LAO2" s="153"/>
      <c r="LAP2" s="153"/>
      <c r="LAQ2" s="153"/>
      <c r="LAR2" s="153"/>
      <c r="LAS2" s="153"/>
      <c r="LAT2" s="153"/>
      <c r="LAU2" s="153"/>
      <c r="LAV2" s="153"/>
      <c r="LAW2" s="153"/>
      <c r="LAX2" s="153"/>
      <c r="LAY2" s="153"/>
      <c r="LAZ2" s="153"/>
      <c r="LBA2" s="153"/>
      <c r="LBB2" s="153"/>
      <c r="LBC2" s="153"/>
      <c r="LBD2" s="153"/>
      <c r="LBE2" s="153"/>
      <c r="LBF2" s="153"/>
      <c r="LBG2" s="153"/>
      <c r="LBH2" s="153"/>
      <c r="LBI2" s="153"/>
      <c r="LBJ2" s="153"/>
      <c r="LBK2" s="153"/>
      <c r="LBL2" s="153"/>
      <c r="LBM2" s="153"/>
      <c r="LBN2" s="153"/>
      <c r="LBO2" s="153"/>
      <c r="LBP2" s="153"/>
      <c r="LBQ2" s="153"/>
      <c r="LBR2" s="153"/>
      <c r="LBS2" s="153"/>
      <c r="LBT2" s="153"/>
      <c r="LBU2" s="153"/>
      <c r="LBV2" s="153"/>
      <c r="LBW2" s="153"/>
      <c r="LBX2" s="153"/>
      <c r="LBY2" s="153"/>
      <c r="LBZ2" s="153"/>
      <c r="LCA2" s="153"/>
      <c r="LCB2" s="153"/>
      <c r="LCC2" s="153"/>
      <c r="LCD2" s="153"/>
      <c r="LCE2" s="153"/>
      <c r="LCF2" s="153"/>
      <c r="LCG2" s="153"/>
      <c r="LCH2" s="153"/>
      <c r="LCI2" s="153"/>
      <c r="LCJ2" s="153"/>
      <c r="LCK2" s="153"/>
      <c r="LCL2" s="153"/>
      <c r="LCM2" s="153"/>
      <c r="LCN2" s="153"/>
      <c r="LCO2" s="153"/>
      <c r="LCP2" s="153"/>
      <c r="LCQ2" s="153"/>
      <c r="LCR2" s="153"/>
      <c r="LCS2" s="153"/>
      <c r="LCT2" s="153"/>
      <c r="LCU2" s="153"/>
      <c r="LCV2" s="153"/>
      <c r="LCW2" s="153"/>
      <c r="LCX2" s="153"/>
      <c r="LCY2" s="153"/>
      <c r="LCZ2" s="153"/>
      <c r="LDA2" s="153"/>
      <c r="LDB2" s="153"/>
      <c r="LDC2" s="153"/>
      <c r="LDD2" s="153"/>
      <c r="LDE2" s="153"/>
      <c r="LDF2" s="153"/>
      <c r="LDG2" s="153"/>
      <c r="LDH2" s="153"/>
      <c r="LDI2" s="153"/>
      <c r="LDJ2" s="153"/>
      <c r="LDK2" s="153"/>
      <c r="LDL2" s="153"/>
      <c r="LDM2" s="153"/>
      <c r="LDN2" s="153"/>
      <c r="LDO2" s="153"/>
      <c r="LDP2" s="153"/>
      <c r="LDQ2" s="153"/>
      <c r="LDR2" s="153"/>
      <c r="LDS2" s="153"/>
      <c r="LDT2" s="153"/>
      <c r="LDU2" s="153"/>
      <c r="LDV2" s="153"/>
      <c r="LDW2" s="153"/>
      <c r="LDX2" s="153"/>
      <c r="LDY2" s="153"/>
      <c r="LDZ2" s="153"/>
      <c r="LEA2" s="153"/>
      <c r="LEB2" s="153"/>
      <c r="LEC2" s="153"/>
      <c r="LED2" s="153"/>
      <c r="LEE2" s="153"/>
      <c r="LEF2" s="153"/>
      <c r="LEG2" s="153"/>
      <c r="LEH2" s="153"/>
      <c r="LEI2" s="153"/>
      <c r="LEJ2" s="153"/>
      <c r="LEK2" s="153"/>
      <c r="LEL2" s="153"/>
      <c r="LEM2" s="153"/>
      <c r="LEN2" s="153"/>
      <c r="LEO2" s="153"/>
      <c r="LEP2" s="153"/>
      <c r="LEQ2" s="153"/>
      <c r="LER2" s="153"/>
      <c r="LES2" s="153"/>
      <c r="LET2" s="153"/>
      <c r="LEU2" s="153"/>
      <c r="LEV2" s="153"/>
      <c r="LEW2" s="153"/>
      <c r="LEX2" s="153"/>
      <c r="LEY2" s="153"/>
      <c r="LEZ2" s="153"/>
      <c r="LFA2" s="153"/>
      <c r="LFB2" s="153"/>
      <c r="LFC2" s="153"/>
      <c r="LFD2" s="153"/>
      <c r="LFE2" s="153"/>
      <c r="LFF2" s="153"/>
      <c r="LFG2" s="153"/>
      <c r="LFH2" s="153"/>
      <c r="LFI2" s="153"/>
      <c r="LFJ2" s="153"/>
      <c r="LFK2" s="153"/>
      <c r="LFL2" s="153"/>
      <c r="LFM2" s="153"/>
      <c r="LFN2" s="153"/>
      <c r="LFO2" s="153"/>
      <c r="LFP2" s="153"/>
      <c r="LFQ2" s="153"/>
      <c r="LFR2" s="153"/>
      <c r="LFS2" s="153"/>
      <c r="LFT2" s="153"/>
      <c r="LFU2" s="153"/>
      <c r="LFV2" s="153"/>
      <c r="LFW2" s="153"/>
      <c r="LFX2" s="153"/>
      <c r="LFY2" s="153"/>
      <c r="LFZ2" s="153"/>
      <c r="LGA2" s="153"/>
      <c r="LGB2" s="153"/>
      <c r="LGC2" s="153"/>
      <c r="LGD2" s="153"/>
      <c r="LGE2" s="153"/>
      <c r="LGF2" s="153"/>
      <c r="LGG2" s="153"/>
      <c r="LGH2" s="153"/>
      <c r="LGI2" s="153"/>
      <c r="LGJ2" s="153"/>
      <c r="LGK2" s="153"/>
      <c r="LGL2" s="153"/>
      <c r="LGM2" s="153"/>
      <c r="LGN2" s="153"/>
      <c r="LGO2" s="153"/>
      <c r="LGP2" s="153"/>
      <c r="LGQ2" s="153"/>
      <c r="LGR2" s="153"/>
      <c r="LGS2" s="153"/>
      <c r="LGT2" s="153"/>
      <c r="LGU2" s="153"/>
      <c r="LGV2" s="153"/>
      <c r="LGW2" s="153"/>
      <c r="LGX2" s="153"/>
      <c r="LGY2" s="153"/>
      <c r="LGZ2" s="153"/>
      <c r="LHA2" s="153"/>
      <c r="LHB2" s="153"/>
      <c r="LHC2" s="153"/>
      <c r="LHD2" s="153"/>
      <c r="LHE2" s="153"/>
      <c r="LHF2" s="153"/>
      <c r="LHG2" s="153"/>
      <c r="LHH2" s="153"/>
      <c r="LHI2" s="153"/>
      <c r="LHJ2" s="153"/>
      <c r="LHK2" s="153"/>
      <c r="LHL2" s="153"/>
      <c r="LHM2" s="153"/>
      <c r="LHN2" s="153"/>
      <c r="LHO2" s="153"/>
      <c r="LHP2" s="153"/>
      <c r="LHQ2" s="153"/>
      <c r="LHR2" s="153"/>
      <c r="LHS2" s="153"/>
      <c r="LHT2" s="153"/>
      <c r="LHU2" s="153"/>
      <c r="LHV2" s="153"/>
      <c r="LHW2" s="153"/>
      <c r="LHX2" s="153"/>
      <c r="LHY2" s="153"/>
      <c r="LHZ2" s="153"/>
      <c r="LIA2" s="153"/>
      <c r="LIB2" s="153"/>
      <c r="LIC2" s="153"/>
      <c r="LID2" s="153"/>
      <c r="LIE2" s="153"/>
      <c r="LIF2" s="153"/>
      <c r="LIG2" s="153"/>
      <c r="LIH2" s="153"/>
      <c r="LII2" s="153"/>
      <c r="LIJ2" s="153"/>
      <c r="LIK2" s="153"/>
      <c r="LIL2" s="153"/>
      <c r="LIM2" s="153"/>
      <c r="LIN2" s="153"/>
      <c r="LIO2" s="153"/>
      <c r="LIP2" s="153"/>
      <c r="LIQ2" s="153"/>
      <c r="LIR2" s="153"/>
      <c r="LIS2" s="153"/>
      <c r="LIT2" s="153"/>
      <c r="LIU2" s="153"/>
      <c r="LIV2" s="153"/>
      <c r="LIW2" s="153"/>
      <c r="LIX2" s="153"/>
      <c r="LIY2" s="153"/>
      <c r="LIZ2" s="153"/>
      <c r="LJA2" s="153"/>
      <c r="LJB2" s="153"/>
      <c r="LJC2" s="153"/>
      <c r="LJD2" s="153"/>
      <c r="LJE2" s="153"/>
      <c r="LJF2" s="153"/>
      <c r="LJG2" s="153"/>
      <c r="LJH2" s="153"/>
      <c r="LJI2" s="153"/>
      <c r="LJJ2" s="153"/>
      <c r="LJK2" s="153"/>
      <c r="LJL2" s="153"/>
      <c r="LJM2" s="153"/>
      <c r="LJN2" s="153"/>
      <c r="LJO2" s="153"/>
      <c r="LJP2" s="153"/>
      <c r="LJQ2" s="153"/>
      <c r="LJR2" s="153"/>
      <c r="LJS2" s="153"/>
      <c r="LJT2" s="153"/>
      <c r="LJU2" s="153"/>
      <c r="LJV2" s="153"/>
      <c r="LJW2" s="153"/>
      <c r="LJX2" s="153"/>
      <c r="LJY2" s="153"/>
      <c r="LJZ2" s="153"/>
      <c r="LKA2" s="153"/>
      <c r="LKB2" s="153"/>
      <c r="LKC2" s="153"/>
      <c r="LKD2" s="153"/>
      <c r="LKE2" s="153"/>
      <c r="LKF2" s="153"/>
      <c r="LKG2" s="153"/>
      <c r="LKH2" s="153"/>
      <c r="LKI2" s="153"/>
      <c r="LKJ2" s="153"/>
      <c r="LKK2" s="153"/>
      <c r="LKL2" s="153"/>
      <c r="LKM2" s="153"/>
      <c r="LKN2" s="153"/>
      <c r="LKO2" s="153"/>
      <c r="LKP2" s="153"/>
      <c r="LKQ2" s="153"/>
      <c r="LKR2" s="153"/>
      <c r="LKS2" s="153"/>
      <c r="LKT2" s="153"/>
      <c r="LKU2" s="153"/>
      <c r="LKV2" s="153"/>
      <c r="LKW2" s="153"/>
      <c r="LKX2" s="153"/>
      <c r="LKY2" s="153"/>
      <c r="LKZ2" s="153"/>
      <c r="LLA2" s="153"/>
      <c r="LLB2" s="153"/>
      <c r="LLC2" s="153"/>
      <c r="LLD2" s="153"/>
      <c r="LLE2" s="153"/>
      <c r="LLF2" s="153"/>
      <c r="LLG2" s="153"/>
      <c r="LLH2" s="153"/>
      <c r="LLI2" s="153"/>
      <c r="LLJ2" s="153"/>
      <c r="LLK2" s="153"/>
      <c r="LLL2" s="153"/>
      <c r="LLM2" s="153"/>
      <c r="LLN2" s="153"/>
      <c r="LLO2" s="153"/>
      <c r="LLP2" s="153"/>
      <c r="LLQ2" s="153"/>
      <c r="LLR2" s="153"/>
      <c r="LLS2" s="153"/>
      <c r="LLT2" s="153"/>
      <c r="LLU2" s="153"/>
      <c r="LLV2" s="153"/>
      <c r="LLW2" s="153"/>
      <c r="LLX2" s="153"/>
      <c r="LLY2" s="153"/>
      <c r="LLZ2" s="153"/>
      <c r="LMA2" s="153"/>
      <c r="LMB2" s="153"/>
      <c r="LMC2" s="153"/>
      <c r="LMD2" s="153"/>
      <c r="LME2" s="153"/>
      <c r="LMF2" s="153"/>
      <c r="LMG2" s="153"/>
      <c r="LMH2" s="153"/>
      <c r="LMI2" s="153"/>
      <c r="LMJ2" s="153"/>
      <c r="LMK2" s="153"/>
      <c r="LML2" s="153"/>
      <c r="LMM2" s="153"/>
      <c r="LMN2" s="153"/>
      <c r="LMO2" s="153"/>
      <c r="LMP2" s="153"/>
      <c r="LMQ2" s="153"/>
      <c r="LMR2" s="153"/>
      <c r="LMS2" s="153"/>
      <c r="LMT2" s="153"/>
      <c r="LMU2" s="153"/>
      <c r="LMV2" s="153"/>
      <c r="LMW2" s="153"/>
      <c r="LMX2" s="153"/>
      <c r="LMY2" s="153"/>
      <c r="LMZ2" s="153"/>
      <c r="LNA2" s="153"/>
      <c r="LNB2" s="153"/>
      <c r="LNC2" s="153"/>
      <c r="LND2" s="153"/>
      <c r="LNE2" s="153"/>
      <c r="LNF2" s="153"/>
      <c r="LNG2" s="153"/>
      <c r="LNH2" s="153"/>
      <c r="LNI2" s="153"/>
      <c r="LNJ2" s="153"/>
      <c r="LNK2" s="153"/>
      <c r="LNL2" s="153"/>
      <c r="LNM2" s="153"/>
      <c r="LNN2" s="153"/>
      <c r="LNO2" s="153"/>
      <c r="LNP2" s="153"/>
      <c r="LNQ2" s="153"/>
      <c r="LNR2" s="153"/>
      <c r="LNS2" s="153"/>
      <c r="LNT2" s="153"/>
      <c r="LNU2" s="153"/>
      <c r="LNV2" s="153"/>
      <c r="LNW2" s="153"/>
      <c r="LNX2" s="153"/>
      <c r="LNY2" s="153"/>
      <c r="LNZ2" s="153"/>
      <c r="LOA2" s="153"/>
      <c r="LOB2" s="153"/>
      <c r="LOC2" s="153"/>
      <c r="LOD2" s="153"/>
      <c r="LOE2" s="153"/>
      <c r="LOF2" s="153"/>
      <c r="LOG2" s="153"/>
      <c r="LOH2" s="153"/>
      <c r="LOI2" s="153"/>
      <c r="LOJ2" s="153"/>
      <c r="LOK2" s="153"/>
      <c r="LOL2" s="153"/>
      <c r="LOM2" s="153"/>
      <c r="LON2" s="153"/>
      <c r="LOO2" s="153"/>
      <c r="LOP2" s="153"/>
      <c r="LOQ2" s="153"/>
      <c r="LOR2" s="153"/>
      <c r="LOS2" s="153"/>
      <c r="LOT2" s="153"/>
      <c r="LOU2" s="153"/>
      <c r="LOV2" s="153"/>
      <c r="LOW2" s="153"/>
      <c r="LOX2" s="153"/>
      <c r="LOY2" s="153"/>
      <c r="LOZ2" s="153"/>
      <c r="LPA2" s="153"/>
      <c r="LPB2" s="153"/>
      <c r="LPC2" s="153"/>
      <c r="LPD2" s="153"/>
      <c r="LPE2" s="153"/>
      <c r="LPF2" s="153"/>
      <c r="LPG2" s="153"/>
      <c r="LPH2" s="153"/>
      <c r="LPI2" s="153"/>
      <c r="LPJ2" s="153"/>
      <c r="LPK2" s="153"/>
      <c r="LPL2" s="153"/>
      <c r="LPM2" s="153"/>
      <c r="LPN2" s="153"/>
      <c r="LPO2" s="153"/>
      <c r="LPP2" s="153"/>
      <c r="LPQ2" s="153"/>
      <c r="LPR2" s="153"/>
      <c r="LPS2" s="153"/>
      <c r="LPT2" s="153"/>
      <c r="LPU2" s="153"/>
      <c r="LPV2" s="153"/>
      <c r="LPW2" s="153"/>
      <c r="LPX2" s="153"/>
      <c r="LPY2" s="153"/>
      <c r="LPZ2" s="153"/>
      <c r="LQA2" s="153"/>
      <c r="LQB2" s="153"/>
      <c r="LQC2" s="153"/>
      <c r="LQD2" s="153"/>
      <c r="LQE2" s="153"/>
      <c r="LQF2" s="153"/>
      <c r="LQG2" s="153"/>
      <c r="LQH2" s="153"/>
      <c r="LQI2" s="153"/>
      <c r="LQJ2" s="153"/>
      <c r="LQK2" s="153"/>
      <c r="LQL2" s="153"/>
      <c r="LQM2" s="153"/>
      <c r="LQN2" s="153"/>
      <c r="LQO2" s="153"/>
      <c r="LQP2" s="153"/>
      <c r="LQQ2" s="153"/>
      <c r="LQR2" s="153"/>
      <c r="LQS2" s="153"/>
      <c r="LQT2" s="153"/>
      <c r="LQU2" s="153"/>
      <c r="LQV2" s="153"/>
      <c r="LQW2" s="153"/>
      <c r="LQX2" s="153"/>
      <c r="LQY2" s="153"/>
      <c r="LQZ2" s="153"/>
      <c r="LRA2" s="153"/>
      <c r="LRB2" s="153"/>
      <c r="LRC2" s="153"/>
      <c r="LRD2" s="153"/>
      <c r="LRE2" s="153"/>
      <c r="LRF2" s="153"/>
      <c r="LRG2" s="153"/>
      <c r="LRH2" s="153"/>
      <c r="LRI2" s="153"/>
      <c r="LRJ2" s="153"/>
      <c r="LRK2" s="153"/>
      <c r="LRL2" s="153"/>
      <c r="LRM2" s="153"/>
      <c r="LRN2" s="153"/>
      <c r="LRO2" s="153"/>
      <c r="LRP2" s="153"/>
      <c r="LRQ2" s="153"/>
      <c r="LRR2" s="153"/>
      <c r="LRS2" s="153"/>
      <c r="LRT2" s="153"/>
      <c r="LRU2" s="153"/>
      <c r="LRV2" s="153"/>
      <c r="LRW2" s="153"/>
      <c r="LRX2" s="153"/>
      <c r="LRY2" s="153"/>
      <c r="LRZ2" s="153"/>
      <c r="LSA2" s="153"/>
      <c r="LSB2" s="153"/>
      <c r="LSC2" s="153"/>
      <c r="LSD2" s="153"/>
      <c r="LSE2" s="153"/>
      <c r="LSF2" s="153"/>
      <c r="LSG2" s="153"/>
      <c r="LSH2" s="153"/>
      <c r="LSI2" s="153"/>
      <c r="LSJ2" s="153"/>
      <c r="LSK2" s="153"/>
      <c r="LSL2" s="153"/>
      <c r="LSM2" s="153"/>
      <c r="LSN2" s="153"/>
      <c r="LSO2" s="153"/>
      <c r="LSP2" s="153"/>
      <c r="LSQ2" s="153"/>
      <c r="LSR2" s="153"/>
      <c r="LSS2" s="153"/>
      <c r="LST2" s="153"/>
      <c r="LSU2" s="153"/>
      <c r="LSV2" s="153"/>
      <c r="LSW2" s="153"/>
      <c r="LSX2" s="153"/>
      <c r="LSY2" s="153"/>
      <c r="LSZ2" s="153"/>
      <c r="LTA2" s="153"/>
      <c r="LTB2" s="153"/>
      <c r="LTC2" s="153"/>
      <c r="LTD2" s="153"/>
      <c r="LTE2" s="153"/>
      <c r="LTF2" s="153"/>
      <c r="LTG2" s="153"/>
      <c r="LTH2" s="153"/>
      <c r="LTI2" s="153"/>
      <c r="LTJ2" s="153"/>
      <c r="LTK2" s="153"/>
      <c r="LTL2" s="153"/>
      <c r="LTM2" s="153"/>
      <c r="LTN2" s="153"/>
      <c r="LTO2" s="153"/>
      <c r="LTP2" s="153"/>
      <c r="LTQ2" s="153"/>
      <c r="LTR2" s="153"/>
      <c r="LTS2" s="153"/>
      <c r="LTT2" s="153"/>
      <c r="LTU2" s="153"/>
      <c r="LTV2" s="153"/>
      <c r="LTW2" s="153"/>
      <c r="LTX2" s="153"/>
      <c r="LTY2" s="153"/>
      <c r="LTZ2" s="153"/>
      <c r="LUA2" s="153"/>
      <c r="LUB2" s="153"/>
      <c r="LUC2" s="153"/>
      <c r="LUD2" s="153"/>
      <c r="LUE2" s="153"/>
      <c r="LUF2" s="153"/>
      <c r="LUG2" s="153"/>
      <c r="LUH2" s="153"/>
      <c r="LUI2" s="153"/>
      <c r="LUJ2" s="153"/>
      <c r="LUK2" s="153"/>
      <c r="LUL2" s="153"/>
      <c r="LUM2" s="153"/>
      <c r="LUN2" s="153"/>
      <c r="LUO2" s="153"/>
      <c r="LUP2" s="153"/>
      <c r="LUQ2" s="153"/>
      <c r="LUR2" s="153"/>
      <c r="LUS2" s="153"/>
      <c r="LUT2" s="153"/>
      <c r="LUU2" s="153"/>
      <c r="LUV2" s="153"/>
      <c r="LUW2" s="153"/>
      <c r="LUX2" s="153"/>
      <c r="LUY2" s="153"/>
      <c r="LUZ2" s="153"/>
      <c r="LVA2" s="153"/>
      <c r="LVB2" s="153"/>
      <c r="LVC2" s="153"/>
      <c r="LVD2" s="153"/>
      <c r="LVE2" s="153"/>
      <c r="LVF2" s="153"/>
      <c r="LVG2" s="153"/>
      <c r="LVH2" s="153"/>
      <c r="LVI2" s="153"/>
      <c r="LVJ2" s="153"/>
      <c r="LVK2" s="153"/>
      <c r="LVL2" s="153"/>
      <c r="LVM2" s="153"/>
      <c r="LVN2" s="153"/>
      <c r="LVO2" s="153"/>
      <c r="LVP2" s="153"/>
      <c r="LVQ2" s="153"/>
      <c r="LVR2" s="153"/>
      <c r="LVS2" s="153"/>
      <c r="LVT2" s="153"/>
      <c r="LVU2" s="153"/>
      <c r="LVV2" s="153"/>
      <c r="LVW2" s="153"/>
      <c r="LVX2" s="153"/>
      <c r="LVY2" s="153"/>
      <c r="LVZ2" s="153"/>
      <c r="LWA2" s="153"/>
      <c r="LWB2" s="153"/>
      <c r="LWC2" s="153"/>
      <c r="LWD2" s="153"/>
      <c r="LWE2" s="153"/>
      <c r="LWF2" s="153"/>
      <c r="LWG2" s="153"/>
      <c r="LWH2" s="153"/>
      <c r="LWI2" s="153"/>
      <c r="LWJ2" s="153"/>
      <c r="LWK2" s="153"/>
      <c r="LWL2" s="153"/>
      <c r="LWM2" s="153"/>
      <c r="LWN2" s="153"/>
      <c r="LWO2" s="153"/>
      <c r="LWP2" s="153"/>
      <c r="LWQ2" s="153"/>
      <c r="LWR2" s="153"/>
      <c r="LWS2" s="153"/>
      <c r="LWT2" s="153"/>
      <c r="LWU2" s="153"/>
      <c r="LWV2" s="153"/>
      <c r="LWW2" s="153"/>
      <c r="LWX2" s="153"/>
      <c r="LWY2" s="153"/>
      <c r="LWZ2" s="153"/>
      <c r="LXA2" s="153"/>
      <c r="LXB2" s="153"/>
      <c r="LXC2" s="153"/>
      <c r="LXD2" s="153"/>
      <c r="LXE2" s="153"/>
      <c r="LXF2" s="153"/>
      <c r="LXG2" s="153"/>
      <c r="LXH2" s="153"/>
      <c r="LXI2" s="153"/>
      <c r="LXJ2" s="153"/>
      <c r="LXK2" s="153"/>
      <c r="LXL2" s="153"/>
      <c r="LXM2" s="153"/>
      <c r="LXN2" s="153"/>
      <c r="LXO2" s="153"/>
      <c r="LXP2" s="153"/>
      <c r="LXQ2" s="153"/>
      <c r="LXR2" s="153"/>
      <c r="LXS2" s="153"/>
      <c r="LXT2" s="153"/>
      <c r="LXU2" s="153"/>
      <c r="LXV2" s="153"/>
      <c r="LXW2" s="153"/>
      <c r="LXX2" s="153"/>
      <c r="LXY2" s="153"/>
      <c r="LXZ2" s="153"/>
      <c r="LYA2" s="153"/>
      <c r="LYB2" s="153"/>
      <c r="LYC2" s="153"/>
      <c r="LYD2" s="153"/>
      <c r="LYE2" s="153"/>
      <c r="LYF2" s="153"/>
      <c r="LYG2" s="153"/>
      <c r="LYH2" s="153"/>
      <c r="LYI2" s="153"/>
      <c r="LYJ2" s="153"/>
      <c r="LYK2" s="153"/>
      <c r="LYL2" s="153"/>
      <c r="LYM2" s="153"/>
      <c r="LYN2" s="153"/>
      <c r="LYO2" s="153"/>
      <c r="LYP2" s="153"/>
      <c r="LYQ2" s="153"/>
      <c r="LYR2" s="153"/>
      <c r="LYS2" s="153"/>
      <c r="LYT2" s="153"/>
      <c r="LYU2" s="153"/>
      <c r="LYV2" s="153"/>
      <c r="LYW2" s="153"/>
      <c r="LYX2" s="153"/>
      <c r="LYY2" s="153"/>
      <c r="LYZ2" s="153"/>
      <c r="LZA2" s="153"/>
      <c r="LZB2" s="153"/>
      <c r="LZC2" s="153"/>
      <c r="LZD2" s="153"/>
      <c r="LZE2" s="153"/>
      <c r="LZF2" s="153"/>
      <c r="LZG2" s="153"/>
      <c r="LZH2" s="153"/>
      <c r="LZI2" s="153"/>
      <c r="LZJ2" s="153"/>
      <c r="LZK2" s="153"/>
      <c r="LZL2" s="153"/>
      <c r="LZM2" s="153"/>
      <c r="LZN2" s="153"/>
      <c r="LZO2" s="153"/>
      <c r="LZP2" s="153"/>
      <c r="LZQ2" s="153"/>
      <c r="LZR2" s="153"/>
      <c r="LZS2" s="153"/>
      <c r="LZT2" s="153"/>
      <c r="LZU2" s="153"/>
      <c r="LZV2" s="153"/>
      <c r="LZW2" s="153"/>
      <c r="LZX2" s="153"/>
      <c r="LZY2" s="153"/>
      <c r="LZZ2" s="153"/>
      <c r="MAA2" s="153"/>
      <c r="MAB2" s="153"/>
      <c r="MAC2" s="153"/>
      <c r="MAD2" s="153"/>
      <c r="MAE2" s="153"/>
      <c r="MAF2" s="153"/>
      <c r="MAG2" s="153"/>
      <c r="MAH2" s="153"/>
      <c r="MAI2" s="153"/>
      <c r="MAJ2" s="153"/>
      <c r="MAK2" s="153"/>
      <c r="MAL2" s="153"/>
      <c r="MAM2" s="153"/>
      <c r="MAN2" s="153"/>
      <c r="MAO2" s="153"/>
      <c r="MAP2" s="153"/>
      <c r="MAQ2" s="153"/>
      <c r="MAR2" s="153"/>
      <c r="MAS2" s="153"/>
      <c r="MAT2" s="153"/>
      <c r="MAU2" s="153"/>
      <c r="MAV2" s="153"/>
      <c r="MAW2" s="153"/>
      <c r="MAX2" s="153"/>
      <c r="MAY2" s="153"/>
      <c r="MAZ2" s="153"/>
      <c r="MBA2" s="153"/>
      <c r="MBB2" s="153"/>
      <c r="MBC2" s="153"/>
      <c r="MBD2" s="153"/>
      <c r="MBE2" s="153"/>
      <c r="MBF2" s="153"/>
      <c r="MBG2" s="153"/>
      <c r="MBH2" s="153"/>
      <c r="MBI2" s="153"/>
      <c r="MBJ2" s="153"/>
      <c r="MBK2" s="153"/>
      <c r="MBL2" s="153"/>
      <c r="MBM2" s="153"/>
      <c r="MBN2" s="153"/>
      <c r="MBO2" s="153"/>
      <c r="MBP2" s="153"/>
      <c r="MBQ2" s="153"/>
      <c r="MBR2" s="153"/>
      <c r="MBS2" s="153"/>
      <c r="MBT2" s="153"/>
      <c r="MBU2" s="153"/>
      <c r="MBV2" s="153"/>
      <c r="MBW2" s="153"/>
      <c r="MBX2" s="153"/>
      <c r="MBY2" s="153"/>
      <c r="MBZ2" s="153"/>
      <c r="MCA2" s="153"/>
      <c r="MCB2" s="153"/>
      <c r="MCC2" s="153"/>
      <c r="MCD2" s="153"/>
      <c r="MCE2" s="153"/>
      <c r="MCF2" s="153"/>
      <c r="MCG2" s="153"/>
      <c r="MCH2" s="153"/>
      <c r="MCI2" s="153"/>
      <c r="MCJ2" s="153"/>
      <c r="MCK2" s="153"/>
      <c r="MCL2" s="153"/>
      <c r="MCM2" s="153"/>
      <c r="MCN2" s="153"/>
      <c r="MCO2" s="153"/>
      <c r="MCP2" s="153"/>
      <c r="MCQ2" s="153"/>
      <c r="MCR2" s="153"/>
      <c r="MCS2" s="153"/>
      <c r="MCT2" s="153"/>
      <c r="MCU2" s="153"/>
      <c r="MCV2" s="153"/>
      <c r="MCW2" s="153"/>
      <c r="MCX2" s="153"/>
      <c r="MCY2" s="153"/>
      <c r="MCZ2" s="153"/>
      <c r="MDA2" s="153"/>
      <c r="MDB2" s="153"/>
      <c r="MDC2" s="153"/>
      <c r="MDD2" s="153"/>
      <c r="MDE2" s="153"/>
      <c r="MDF2" s="153"/>
      <c r="MDG2" s="153"/>
      <c r="MDH2" s="153"/>
      <c r="MDI2" s="153"/>
      <c r="MDJ2" s="153"/>
      <c r="MDK2" s="153"/>
      <c r="MDL2" s="153"/>
      <c r="MDM2" s="153"/>
      <c r="MDN2" s="153"/>
      <c r="MDO2" s="153"/>
      <c r="MDP2" s="153"/>
      <c r="MDQ2" s="153"/>
      <c r="MDR2" s="153"/>
      <c r="MDS2" s="153"/>
      <c r="MDT2" s="153"/>
      <c r="MDU2" s="153"/>
      <c r="MDV2" s="153"/>
      <c r="MDW2" s="153"/>
      <c r="MDX2" s="153"/>
      <c r="MDY2" s="153"/>
      <c r="MDZ2" s="153"/>
      <c r="MEA2" s="153"/>
      <c r="MEB2" s="153"/>
      <c r="MEC2" s="153"/>
      <c r="MED2" s="153"/>
      <c r="MEE2" s="153"/>
      <c r="MEF2" s="153"/>
      <c r="MEG2" s="153"/>
      <c r="MEH2" s="153"/>
      <c r="MEI2" s="153"/>
      <c r="MEJ2" s="153"/>
      <c r="MEK2" s="153"/>
      <c r="MEL2" s="153"/>
      <c r="MEM2" s="153"/>
      <c r="MEN2" s="153"/>
      <c r="MEO2" s="153"/>
      <c r="MEP2" s="153"/>
      <c r="MEQ2" s="153"/>
      <c r="MER2" s="153"/>
      <c r="MES2" s="153"/>
      <c r="MET2" s="153"/>
      <c r="MEU2" s="153"/>
      <c r="MEV2" s="153"/>
      <c r="MEW2" s="153"/>
      <c r="MEX2" s="153"/>
      <c r="MEY2" s="153"/>
      <c r="MEZ2" s="153"/>
      <c r="MFA2" s="153"/>
      <c r="MFB2" s="153"/>
      <c r="MFC2" s="153"/>
      <c r="MFD2" s="153"/>
      <c r="MFE2" s="153"/>
      <c r="MFF2" s="153"/>
      <c r="MFG2" s="153"/>
      <c r="MFH2" s="153"/>
      <c r="MFI2" s="153"/>
      <c r="MFJ2" s="153"/>
      <c r="MFK2" s="153"/>
      <c r="MFL2" s="153"/>
      <c r="MFM2" s="153"/>
      <c r="MFN2" s="153"/>
      <c r="MFO2" s="153"/>
      <c r="MFP2" s="153"/>
      <c r="MFQ2" s="153"/>
      <c r="MFR2" s="153"/>
      <c r="MFS2" s="153"/>
      <c r="MFT2" s="153"/>
      <c r="MFU2" s="153"/>
      <c r="MFV2" s="153"/>
      <c r="MFW2" s="153"/>
      <c r="MFX2" s="153"/>
      <c r="MFY2" s="153"/>
      <c r="MFZ2" s="153"/>
      <c r="MGA2" s="153"/>
      <c r="MGB2" s="153"/>
      <c r="MGC2" s="153"/>
      <c r="MGD2" s="153"/>
      <c r="MGE2" s="153"/>
      <c r="MGF2" s="153"/>
      <c r="MGG2" s="153"/>
      <c r="MGH2" s="153"/>
      <c r="MGI2" s="153"/>
      <c r="MGJ2" s="153"/>
      <c r="MGK2" s="153"/>
      <c r="MGL2" s="153"/>
      <c r="MGM2" s="153"/>
      <c r="MGN2" s="153"/>
      <c r="MGO2" s="153"/>
      <c r="MGP2" s="153"/>
      <c r="MGQ2" s="153"/>
      <c r="MGR2" s="153"/>
      <c r="MGS2" s="153"/>
      <c r="MGT2" s="153"/>
      <c r="MGU2" s="153"/>
      <c r="MGV2" s="153"/>
      <c r="MGW2" s="153"/>
      <c r="MGX2" s="153"/>
      <c r="MGY2" s="153"/>
      <c r="MGZ2" s="153"/>
      <c r="MHA2" s="153"/>
      <c r="MHB2" s="153"/>
      <c r="MHC2" s="153"/>
      <c r="MHD2" s="153"/>
      <c r="MHE2" s="153"/>
      <c r="MHF2" s="153"/>
      <c r="MHG2" s="153"/>
      <c r="MHH2" s="153"/>
      <c r="MHI2" s="153"/>
      <c r="MHJ2" s="153"/>
      <c r="MHK2" s="153"/>
      <c r="MHL2" s="153"/>
      <c r="MHM2" s="153"/>
      <c r="MHN2" s="153"/>
      <c r="MHO2" s="153"/>
      <c r="MHP2" s="153"/>
      <c r="MHQ2" s="153"/>
      <c r="MHR2" s="153"/>
      <c r="MHS2" s="153"/>
      <c r="MHT2" s="153"/>
      <c r="MHU2" s="153"/>
      <c r="MHV2" s="153"/>
      <c r="MHW2" s="153"/>
      <c r="MHX2" s="153"/>
      <c r="MHY2" s="153"/>
      <c r="MHZ2" s="153"/>
      <c r="MIA2" s="153"/>
      <c r="MIB2" s="153"/>
      <c r="MIC2" s="153"/>
      <c r="MID2" s="153"/>
      <c r="MIE2" s="153"/>
      <c r="MIF2" s="153"/>
      <c r="MIG2" s="153"/>
      <c r="MIH2" s="153"/>
      <c r="MII2" s="153"/>
      <c r="MIJ2" s="153"/>
      <c r="MIK2" s="153"/>
      <c r="MIL2" s="153"/>
      <c r="MIM2" s="153"/>
      <c r="MIN2" s="153"/>
      <c r="MIO2" s="153"/>
      <c r="MIP2" s="153"/>
      <c r="MIQ2" s="153"/>
      <c r="MIR2" s="153"/>
      <c r="MIS2" s="153"/>
      <c r="MIT2" s="153"/>
      <c r="MIU2" s="153"/>
      <c r="MIV2" s="153"/>
      <c r="MIW2" s="153"/>
      <c r="MIX2" s="153"/>
      <c r="MIY2" s="153"/>
      <c r="MIZ2" s="153"/>
      <c r="MJA2" s="153"/>
      <c r="MJB2" s="153"/>
      <c r="MJC2" s="153"/>
      <c r="MJD2" s="153"/>
      <c r="MJE2" s="153"/>
      <c r="MJF2" s="153"/>
      <c r="MJG2" s="153"/>
      <c r="MJH2" s="153"/>
      <c r="MJI2" s="153"/>
      <c r="MJJ2" s="153"/>
      <c r="MJK2" s="153"/>
      <c r="MJL2" s="153"/>
      <c r="MJM2" s="153"/>
      <c r="MJN2" s="153"/>
      <c r="MJO2" s="153"/>
      <c r="MJP2" s="153"/>
      <c r="MJQ2" s="153"/>
      <c r="MJR2" s="153"/>
      <c r="MJS2" s="153"/>
      <c r="MJT2" s="153"/>
      <c r="MJU2" s="153"/>
      <c r="MJV2" s="153"/>
      <c r="MJW2" s="153"/>
      <c r="MJX2" s="153"/>
      <c r="MJY2" s="153"/>
      <c r="MJZ2" s="153"/>
      <c r="MKA2" s="153"/>
      <c r="MKB2" s="153"/>
      <c r="MKC2" s="153"/>
      <c r="MKD2" s="153"/>
      <c r="MKE2" s="153"/>
      <c r="MKF2" s="153"/>
      <c r="MKG2" s="153"/>
      <c r="MKH2" s="153"/>
      <c r="MKI2" s="153"/>
      <c r="MKJ2" s="153"/>
      <c r="MKK2" s="153"/>
      <c r="MKL2" s="153"/>
      <c r="MKM2" s="153"/>
      <c r="MKN2" s="153"/>
      <c r="MKO2" s="153"/>
      <c r="MKP2" s="153"/>
      <c r="MKQ2" s="153"/>
      <c r="MKR2" s="153"/>
      <c r="MKS2" s="153"/>
      <c r="MKT2" s="153"/>
      <c r="MKU2" s="153"/>
      <c r="MKV2" s="153"/>
      <c r="MKW2" s="153"/>
      <c r="MKX2" s="153"/>
      <c r="MKY2" s="153"/>
      <c r="MKZ2" s="153"/>
      <c r="MLA2" s="153"/>
      <c r="MLB2" s="153"/>
      <c r="MLC2" s="153"/>
      <c r="MLD2" s="153"/>
      <c r="MLE2" s="153"/>
      <c r="MLF2" s="153"/>
      <c r="MLG2" s="153"/>
      <c r="MLH2" s="153"/>
      <c r="MLI2" s="153"/>
      <c r="MLJ2" s="153"/>
      <c r="MLK2" s="153"/>
      <c r="MLL2" s="153"/>
      <c r="MLM2" s="153"/>
      <c r="MLN2" s="153"/>
      <c r="MLO2" s="153"/>
      <c r="MLP2" s="153"/>
      <c r="MLQ2" s="153"/>
      <c r="MLR2" s="153"/>
      <c r="MLS2" s="153"/>
      <c r="MLT2" s="153"/>
      <c r="MLU2" s="153"/>
      <c r="MLV2" s="153"/>
      <c r="MLW2" s="153"/>
      <c r="MLX2" s="153"/>
      <c r="MLY2" s="153"/>
      <c r="MLZ2" s="153"/>
      <c r="MMA2" s="153"/>
      <c r="MMB2" s="153"/>
      <c r="MMC2" s="153"/>
      <c r="MMD2" s="153"/>
      <c r="MME2" s="153"/>
      <c r="MMF2" s="153"/>
      <c r="MMG2" s="153"/>
      <c r="MMH2" s="153"/>
      <c r="MMI2" s="153"/>
      <c r="MMJ2" s="153"/>
      <c r="MMK2" s="153"/>
      <c r="MML2" s="153"/>
      <c r="MMM2" s="153"/>
      <c r="MMN2" s="153"/>
      <c r="MMO2" s="153"/>
      <c r="MMP2" s="153"/>
      <c r="MMQ2" s="153"/>
      <c r="MMR2" s="153"/>
      <c r="MMS2" s="153"/>
      <c r="MMT2" s="153"/>
      <c r="MMU2" s="153"/>
      <c r="MMV2" s="153"/>
      <c r="MMW2" s="153"/>
      <c r="MMX2" s="153"/>
      <c r="MMY2" s="153"/>
      <c r="MMZ2" s="153"/>
      <c r="MNA2" s="153"/>
      <c r="MNB2" s="153"/>
      <c r="MNC2" s="153"/>
      <c r="MND2" s="153"/>
      <c r="MNE2" s="153"/>
      <c r="MNF2" s="153"/>
      <c r="MNG2" s="153"/>
      <c r="MNH2" s="153"/>
      <c r="MNI2" s="153"/>
      <c r="MNJ2" s="153"/>
      <c r="MNK2" s="153"/>
      <c r="MNL2" s="153"/>
      <c r="MNM2" s="153"/>
      <c r="MNN2" s="153"/>
      <c r="MNO2" s="153"/>
      <c r="MNP2" s="153"/>
      <c r="MNQ2" s="153"/>
      <c r="MNR2" s="153"/>
      <c r="MNS2" s="153"/>
      <c r="MNT2" s="153"/>
      <c r="MNU2" s="153"/>
      <c r="MNV2" s="153"/>
      <c r="MNW2" s="153"/>
      <c r="MNX2" s="153"/>
      <c r="MNY2" s="153"/>
      <c r="MNZ2" s="153"/>
      <c r="MOA2" s="153"/>
      <c r="MOB2" s="153"/>
      <c r="MOC2" s="153"/>
      <c r="MOD2" s="153"/>
      <c r="MOE2" s="153"/>
      <c r="MOF2" s="153"/>
      <c r="MOG2" s="153"/>
      <c r="MOH2" s="153"/>
      <c r="MOI2" s="153"/>
      <c r="MOJ2" s="153"/>
      <c r="MOK2" s="153"/>
      <c r="MOL2" s="153"/>
      <c r="MOM2" s="153"/>
      <c r="MON2" s="153"/>
      <c r="MOO2" s="153"/>
      <c r="MOP2" s="153"/>
      <c r="MOQ2" s="153"/>
      <c r="MOR2" s="153"/>
      <c r="MOS2" s="153"/>
      <c r="MOT2" s="153"/>
      <c r="MOU2" s="153"/>
      <c r="MOV2" s="153"/>
      <c r="MOW2" s="153"/>
      <c r="MOX2" s="153"/>
      <c r="MOY2" s="153"/>
      <c r="MOZ2" s="153"/>
      <c r="MPA2" s="153"/>
      <c r="MPB2" s="153"/>
      <c r="MPC2" s="153"/>
      <c r="MPD2" s="153"/>
      <c r="MPE2" s="153"/>
      <c r="MPF2" s="153"/>
      <c r="MPG2" s="153"/>
      <c r="MPH2" s="153"/>
      <c r="MPI2" s="153"/>
      <c r="MPJ2" s="153"/>
      <c r="MPK2" s="153"/>
      <c r="MPL2" s="153"/>
      <c r="MPM2" s="153"/>
      <c r="MPN2" s="153"/>
      <c r="MPO2" s="153"/>
      <c r="MPP2" s="153"/>
      <c r="MPQ2" s="153"/>
      <c r="MPR2" s="153"/>
      <c r="MPS2" s="153"/>
      <c r="MPT2" s="153"/>
      <c r="MPU2" s="153"/>
      <c r="MPV2" s="153"/>
      <c r="MPW2" s="153"/>
      <c r="MPX2" s="153"/>
      <c r="MPY2" s="153"/>
      <c r="MPZ2" s="153"/>
      <c r="MQA2" s="153"/>
      <c r="MQB2" s="153"/>
      <c r="MQC2" s="153"/>
      <c r="MQD2" s="153"/>
      <c r="MQE2" s="153"/>
      <c r="MQF2" s="153"/>
      <c r="MQG2" s="153"/>
      <c r="MQH2" s="153"/>
      <c r="MQI2" s="153"/>
      <c r="MQJ2" s="153"/>
      <c r="MQK2" s="153"/>
      <c r="MQL2" s="153"/>
      <c r="MQM2" s="153"/>
      <c r="MQN2" s="153"/>
      <c r="MQO2" s="153"/>
      <c r="MQP2" s="153"/>
      <c r="MQQ2" s="153"/>
      <c r="MQR2" s="153"/>
      <c r="MQS2" s="153"/>
      <c r="MQT2" s="153"/>
      <c r="MQU2" s="153"/>
      <c r="MQV2" s="153"/>
      <c r="MQW2" s="153"/>
      <c r="MQX2" s="153"/>
      <c r="MQY2" s="153"/>
      <c r="MQZ2" s="153"/>
      <c r="MRA2" s="153"/>
      <c r="MRB2" s="153"/>
      <c r="MRC2" s="153"/>
      <c r="MRD2" s="153"/>
      <c r="MRE2" s="153"/>
      <c r="MRF2" s="153"/>
      <c r="MRG2" s="153"/>
      <c r="MRH2" s="153"/>
      <c r="MRI2" s="153"/>
      <c r="MRJ2" s="153"/>
      <c r="MRK2" s="153"/>
      <c r="MRL2" s="153"/>
      <c r="MRM2" s="153"/>
      <c r="MRN2" s="153"/>
      <c r="MRO2" s="153"/>
      <c r="MRP2" s="153"/>
      <c r="MRQ2" s="153"/>
      <c r="MRR2" s="153"/>
      <c r="MRS2" s="153"/>
      <c r="MRT2" s="153"/>
      <c r="MRU2" s="153"/>
      <c r="MRV2" s="153"/>
      <c r="MRW2" s="153"/>
      <c r="MRX2" s="153"/>
      <c r="MRY2" s="153"/>
      <c r="MRZ2" s="153"/>
      <c r="MSA2" s="153"/>
      <c r="MSB2" s="153"/>
      <c r="MSC2" s="153"/>
      <c r="MSD2" s="153"/>
      <c r="MSE2" s="153"/>
      <c r="MSF2" s="153"/>
      <c r="MSG2" s="153"/>
      <c r="MSH2" s="153"/>
      <c r="MSI2" s="153"/>
      <c r="MSJ2" s="153"/>
      <c r="MSK2" s="153"/>
      <c r="MSL2" s="153"/>
      <c r="MSM2" s="153"/>
      <c r="MSN2" s="153"/>
      <c r="MSO2" s="153"/>
      <c r="MSP2" s="153"/>
      <c r="MSQ2" s="153"/>
      <c r="MSR2" s="153"/>
      <c r="MSS2" s="153"/>
      <c r="MST2" s="153"/>
      <c r="MSU2" s="153"/>
      <c r="MSV2" s="153"/>
      <c r="MSW2" s="153"/>
      <c r="MSX2" s="153"/>
      <c r="MSY2" s="153"/>
      <c r="MSZ2" s="153"/>
      <c r="MTA2" s="153"/>
      <c r="MTB2" s="153"/>
      <c r="MTC2" s="153"/>
      <c r="MTD2" s="153"/>
      <c r="MTE2" s="153"/>
      <c r="MTF2" s="153"/>
      <c r="MTG2" s="153"/>
      <c r="MTH2" s="153"/>
      <c r="MTI2" s="153"/>
      <c r="MTJ2" s="153"/>
      <c r="MTK2" s="153"/>
      <c r="MTL2" s="153"/>
      <c r="MTM2" s="153"/>
      <c r="MTN2" s="153"/>
      <c r="MTO2" s="153"/>
      <c r="MTP2" s="153"/>
      <c r="MTQ2" s="153"/>
      <c r="MTR2" s="153"/>
      <c r="MTS2" s="153"/>
      <c r="MTT2" s="153"/>
      <c r="MTU2" s="153"/>
      <c r="MTV2" s="153"/>
      <c r="MTW2" s="153"/>
      <c r="MTX2" s="153"/>
      <c r="MTY2" s="153"/>
      <c r="MTZ2" s="153"/>
      <c r="MUA2" s="153"/>
      <c r="MUB2" s="153"/>
      <c r="MUC2" s="153"/>
      <c r="MUD2" s="153"/>
      <c r="MUE2" s="153"/>
      <c r="MUF2" s="153"/>
      <c r="MUG2" s="153"/>
      <c r="MUH2" s="153"/>
      <c r="MUI2" s="153"/>
      <c r="MUJ2" s="153"/>
      <c r="MUK2" s="153"/>
      <c r="MUL2" s="153"/>
      <c r="MUM2" s="153"/>
      <c r="MUN2" s="153"/>
      <c r="MUO2" s="153"/>
      <c r="MUP2" s="153"/>
      <c r="MUQ2" s="153"/>
      <c r="MUR2" s="153"/>
      <c r="MUS2" s="153"/>
      <c r="MUT2" s="153"/>
      <c r="MUU2" s="153"/>
      <c r="MUV2" s="153"/>
      <c r="MUW2" s="153"/>
      <c r="MUX2" s="153"/>
      <c r="MUY2" s="153"/>
      <c r="MUZ2" s="153"/>
      <c r="MVA2" s="153"/>
      <c r="MVB2" s="153"/>
      <c r="MVC2" s="153"/>
      <c r="MVD2" s="153"/>
      <c r="MVE2" s="153"/>
      <c r="MVF2" s="153"/>
      <c r="MVG2" s="153"/>
      <c r="MVH2" s="153"/>
      <c r="MVI2" s="153"/>
      <c r="MVJ2" s="153"/>
      <c r="MVK2" s="153"/>
      <c r="MVL2" s="153"/>
      <c r="MVM2" s="153"/>
      <c r="MVN2" s="153"/>
      <c r="MVO2" s="153"/>
      <c r="MVP2" s="153"/>
      <c r="MVQ2" s="153"/>
      <c r="MVR2" s="153"/>
      <c r="MVS2" s="153"/>
      <c r="MVT2" s="153"/>
      <c r="MVU2" s="153"/>
      <c r="MVV2" s="153"/>
      <c r="MVW2" s="153"/>
      <c r="MVX2" s="153"/>
      <c r="MVY2" s="153"/>
      <c r="MVZ2" s="153"/>
      <c r="MWA2" s="153"/>
      <c r="MWB2" s="153"/>
      <c r="MWC2" s="153"/>
      <c r="MWD2" s="153"/>
      <c r="MWE2" s="153"/>
      <c r="MWF2" s="153"/>
      <c r="MWG2" s="153"/>
      <c r="MWH2" s="153"/>
      <c r="MWI2" s="153"/>
      <c r="MWJ2" s="153"/>
      <c r="MWK2" s="153"/>
      <c r="MWL2" s="153"/>
      <c r="MWM2" s="153"/>
      <c r="MWN2" s="153"/>
      <c r="MWO2" s="153"/>
      <c r="MWP2" s="153"/>
      <c r="MWQ2" s="153"/>
      <c r="MWR2" s="153"/>
      <c r="MWS2" s="153"/>
      <c r="MWT2" s="153"/>
      <c r="MWU2" s="153"/>
      <c r="MWV2" s="153"/>
      <c r="MWW2" s="153"/>
      <c r="MWX2" s="153"/>
      <c r="MWY2" s="153"/>
      <c r="MWZ2" s="153"/>
      <c r="MXA2" s="153"/>
      <c r="MXB2" s="153"/>
      <c r="MXC2" s="153"/>
      <c r="MXD2" s="153"/>
      <c r="MXE2" s="153"/>
      <c r="MXF2" s="153"/>
      <c r="MXG2" s="153"/>
      <c r="MXH2" s="153"/>
      <c r="MXI2" s="153"/>
      <c r="MXJ2" s="153"/>
      <c r="MXK2" s="153"/>
      <c r="MXL2" s="153"/>
      <c r="MXM2" s="153"/>
      <c r="MXN2" s="153"/>
      <c r="MXO2" s="153"/>
      <c r="MXP2" s="153"/>
      <c r="MXQ2" s="153"/>
      <c r="MXR2" s="153"/>
      <c r="MXS2" s="153"/>
      <c r="MXT2" s="153"/>
      <c r="MXU2" s="153"/>
      <c r="MXV2" s="153"/>
      <c r="MXW2" s="153"/>
      <c r="MXX2" s="153"/>
      <c r="MXY2" s="153"/>
      <c r="MXZ2" s="153"/>
      <c r="MYA2" s="153"/>
      <c r="MYB2" s="153"/>
      <c r="MYC2" s="153"/>
      <c r="MYD2" s="153"/>
      <c r="MYE2" s="153"/>
      <c r="MYF2" s="153"/>
      <c r="MYG2" s="153"/>
      <c r="MYH2" s="153"/>
      <c r="MYI2" s="153"/>
      <c r="MYJ2" s="153"/>
      <c r="MYK2" s="153"/>
      <c r="MYL2" s="153"/>
      <c r="MYM2" s="153"/>
      <c r="MYN2" s="153"/>
      <c r="MYO2" s="153"/>
      <c r="MYP2" s="153"/>
      <c r="MYQ2" s="153"/>
      <c r="MYR2" s="153"/>
      <c r="MYS2" s="153"/>
      <c r="MYT2" s="153"/>
      <c r="MYU2" s="153"/>
      <c r="MYV2" s="153"/>
      <c r="MYW2" s="153"/>
      <c r="MYX2" s="153"/>
      <c r="MYY2" s="153"/>
      <c r="MYZ2" s="153"/>
      <c r="MZA2" s="153"/>
      <c r="MZB2" s="153"/>
      <c r="MZC2" s="153"/>
      <c r="MZD2" s="153"/>
      <c r="MZE2" s="153"/>
      <c r="MZF2" s="153"/>
      <c r="MZG2" s="153"/>
      <c r="MZH2" s="153"/>
      <c r="MZI2" s="153"/>
      <c r="MZJ2" s="153"/>
      <c r="MZK2" s="153"/>
      <c r="MZL2" s="153"/>
      <c r="MZM2" s="153"/>
      <c r="MZN2" s="153"/>
      <c r="MZO2" s="153"/>
      <c r="MZP2" s="153"/>
      <c r="MZQ2" s="153"/>
      <c r="MZR2" s="153"/>
      <c r="MZS2" s="153"/>
      <c r="MZT2" s="153"/>
      <c r="MZU2" s="153"/>
      <c r="MZV2" s="153"/>
      <c r="MZW2" s="153"/>
      <c r="MZX2" s="153"/>
      <c r="MZY2" s="153"/>
      <c r="MZZ2" s="153"/>
      <c r="NAA2" s="153"/>
      <c r="NAB2" s="153"/>
      <c r="NAC2" s="153"/>
      <c r="NAD2" s="153"/>
      <c r="NAE2" s="153"/>
      <c r="NAF2" s="153"/>
      <c r="NAG2" s="153"/>
      <c r="NAH2" s="153"/>
      <c r="NAI2" s="153"/>
      <c r="NAJ2" s="153"/>
      <c r="NAK2" s="153"/>
      <c r="NAL2" s="153"/>
      <c r="NAM2" s="153"/>
      <c r="NAN2" s="153"/>
      <c r="NAO2" s="153"/>
      <c r="NAP2" s="153"/>
      <c r="NAQ2" s="153"/>
      <c r="NAR2" s="153"/>
      <c r="NAS2" s="153"/>
      <c r="NAT2" s="153"/>
      <c r="NAU2" s="153"/>
      <c r="NAV2" s="153"/>
      <c r="NAW2" s="153"/>
      <c r="NAX2" s="153"/>
      <c r="NAY2" s="153"/>
      <c r="NAZ2" s="153"/>
      <c r="NBA2" s="153"/>
      <c r="NBB2" s="153"/>
      <c r="NBC2" s="153"/>
      <c r="NBD2" s="153"/>
      <c r="NBE2" s="153"/>
      <c r="NBF2" s="153"/>
      <c r="NBG2" s="153"/>
      <c r="NBH2" s="153"/>
      <c r="NBI2" s="153"/>
      <c r="NBJ2" s="153"/>
      <c r="NBK2" s="153"/>
      <c r="NBL2" s="153"/>
      <c r="NBM2" s="153"/>
      <c r="NBN2" s="153"/>
      <c r="NBO2" s="153"/>
      <c r="NBP2" s="153"/>
      <c r="NBQ2" s="153"/>
      <c r="NBR2" s="153"/>
      <c r="NBS2" s="153"/>
      <c r="NBT2" s="153"/>
      <c r="NBU2" s="153"/>
      <c r="NBV2" s="153"/>
      <c r="NBW2" s="153"/>
      <c r="NBX2" s="153"/>
      <c r="NBY2" s="153"/>
      <c r="NBZ2" s="153"/>
      <c r="NCA2" s="153"/>
      <c r="NCB2" s="153"/>
      <c r="NCC2" s="153"/>
      <c r="NCD2" s="153"/>
      <c r="NCE2" s="153"/>
      <c r="NCF2" s="153"/>
      <c r="NCG2" s="153"/>
      <c r="NCH2" s="153"/>
      <c r="NCI2" s="153"/>
      <c r="NCJ2" s="153"/>
      <c r="NCK2" s="153"/>
      <c r="NCL2" s="153"/>
      <c r="NCM2" s="153"/>
      <c r="NCN2" s="153"/>
      <c r="NCO2" s="153"/>
      <c r="NCP2" s="153"/>
      <c r="NCQ2" s="153"/>
      <c r="NCR2" s="153"/>
      <c r="NCS2" s="153"/>
      <c r="NCT2" s="153"/>
      <c r="NCU2" s="153"/>
      <c r="NCV2" s="153"/>
      <c r="NCW2" s="153"/>
      <c r="NCX2" s="153"/>
      <c r="NCY2" s="153"/>
      <c r="NCZ2" s="153"/>
      <c r="NDA2" s="153"/>
      <c r="NDB2" s="153"/>
      <c r="NDC2" s="153"/>
      <c r="NDD2" s="153"/>
      <c r="NDE2" s="153"/>
      <c r="NDF2" s="153"/>
      <c r="NDG2" s="153"/>
      <c r="NDH2" s="153"/>
      <c r="NDI2" s="153"/>
      <c r="NDJ2" s="153"/>
      <c r="NDK2" s="153"/>
      <c r="NDL2" s="153"/>
      <c r="NDM2" s="153"/>
      <c r="NDN2" s="153"/>
      <c r="NDO2" s="153"/>
      <c r="NDP2" s="153"/>
      <c r="NDQ2" s="153"/>
      <c r="NDR2" s="153"/>
      <c r="NDS2" s="153"/>
      <c r="NDT2" s="153"/>
      <c r="NDU2" s="153"/>
      <c r="NDV2" s="153"/>
      <c r="NDW2" s="153"/>
      <c r="NDX2" s="153"/>
      <c r="NDY2" s="153"/>
      <c r="NDZ2" s="153"/>
      <c r="NEA2" s="153"/>
      <c r="NEB2" s="153"/>
      <c r="NEC2" s="153"/>
      <c r="NED2" s="153"/>
      <c r="NEE2" s="153"/>
      <c r="NEF2" s="153"/>
      <c r="NEG2" s="153"/>
      <c r="NEH2" s="153"/>
      <c r="NEI2" s="153"/>
      <c r="NEJ2" s="153"/>
      <c r="NEK2" s="153"/>
      <c r="NEL2" s="153"/>
      <c r="NEM2" s="153"/>
      <c r="NEN2" s="153"/>
      <c r="NEO2" s="153"/>
      <c r="NEP2" s="153"/>
      <c r="NEQ2" s="153"/>
      <c r="NER2" s="153"/>
      <c r="NES2" s="153"/>
      <c r="NET2" s="153"/>
      <c r="NEU2" s="153"/>
      <c r="NEV2" s="153"/>
      <c r="NEW2" s="153"/>
      <c r="NEX2" s="153"/>
      <c r="NEY2" s="153"/>
      <c r="NEZ2" s="153"/>
      <c r="NFA2" s="153"/>
      <c r="NFB2" s="153"/>
      <c r="NFC2" s="153"/>
      <c r="NFD2" s="153"/>
      <c r="NFE2" s="153"/>
      <c r="NFF2" s="153"/>
      <c r="NFG2" s="153"/>
      <c r="NFH2" s="153"/>
      <c r="NFI2" s="153"/>
      <c r="NFJ2" s="153"/>
      <c r="NFK2" s="153"/>
      <c r="NFL2" s="153"/>
      <c r="NFM2" s="153"/>
      <c r="NFN2" s="153"/>
      <c r="NFO2" s="153"/>
      <c r="NFP2" s="153"/>
      <c r="NFQ2" s="153"/>
      <c r="NFR2" s="153"/>
      <c r="NFS2" s="153"/>
      <c r="NFT2" s="153"/>
      <c r="NFU2" s="153"/>
      <c r="NFV2" s="153"/>
      <c r="NFW2" s="153"/>
      <c r="NFX2" s="153"/>
      <c r="NFY2" s="153"/>
      <c r="NFZ2" s="153"/>
      <c r="NGA2" s="153"/>
      <c r="NGB2" s="153"/>
      <c r="NGC2" s="153"/>
      <c r="NGD2" s="153"/>
      <c r="NGE2" s="153"/>
      <c r="NGF2" s="153"/>
      <c r="NGG2" s="153"/>
      <c r="NGH2" s="153"/>
      <c r="NGI2" s="153"/>
      <c r="NGJ2" s="153"/>
      <c r="NGK2" s="153"/>
      <c r="NGL2" s="153"/>
      <c r="NGM2" s="153"/>
      <c r="NGN2" s="153"/>
      <c r="NGO2" s="153"/>
      <c r="NGP2" s="153"/>
      <c r="NGQ2" s="153"/>
      <c r="NGR2" s="153"/>
      <c r="NGS2" s="153"/>
      <c r="NGT2" s="153"/>
      <c r="NGU2" s="153"/>
      <c r="NGV2" s="153"/>
      <c r="NGW2" s="153"/>
      <c r="NGX2" s="153"/>
      <c r="NGY2" s="153"/>
      <c r="NGZ2" s="153"/>
      <c r="NHA2" s="153"/>
      <c r="NHB2" s="153"/>
      <c r="NHC2" s="153"/>
      <c r="NHD2" s="153"/>
      <c r="NHE2" s="153"/>
      <c r="NHF2" s="153"/>
      <c r="NHG2" s="153"/>
      <c r="NHH2" s="153"/>
      <c r="NHI2" s="153"/>
      <c r="NHJ2" s="153"/>
      <c r="NHK2" s="153"/>
      <c r="NHL2" s="153"/>
      <c r="NHM2" s="153"/>
      <c r="NHN2" s="153"/>
      <c r="NHO2" s="153"/>
      <c r="NHP2" s="153"/>
      <c r="NHQ2" s="153"/>
      <c r="NHR2" s="153"/>
      <c r="NHS2" s="153"/>
      <c r="NHT2" s="153"/>
      <c r="NHU2" s="153"/>
      <c r="NHV2" s="153"/>
      <c r="NHW2" s="153"/>
      <c r="NHX2" s="153"/>
      <c r="NHY2" s="153"/>
      <c r="NHZ2" s="153"/>
      <c r="NIA2" s="153"/>
      <c r="NIB2" s="153"/>
      <c r="NIC2" s="153"/>
      <c r="NID2" s="153"/>
      <c r="NIE2" s="153"/>
      <c r="NIF2" s="153"/>
      <c r="NIG2" s="153"/>
      <c r="NIH2" s="153"/>
      <c r="NII2" s="153"/>
      <c r="NIJ2" s="153"/>
      <c r="NIK2" s="153"/>
      <c r="NIL2" s="153"/>
      <c r="NIM2" s="153"/>
      <c r="NIN2" s="153"/>
      <c r="NIO2" s="153"/>
      <c r="NIP2" s="153"/>
      <c r="NIQ2" s="153"/>
      <c r="NIR2" s="153"/>
      <c r="NIS2" s="153"/>
      <c r="NIT2" s="153"/>
      <c r="NIU2" s="153"/>
      <c r="NIV2" s="153"/>
      <c r="NIW2" s="153"/>
      <c r="NIX2" s="153"/>
      <c r="NIY2" s="153"/>
      <c r="NIZ2" s="153"/>
      <c r="NJA2" s="153"/>
      <c r="NJB2" s="153"/>
      <c r="NJC2" s="153"/>
      <c r="NJD2" s="153"/>
      <c r="NJE2" s="153"/>
      <c r="NJF2" s="153"/>
      <c r="NJG2" s="153"/>
      <c r="NJH2" s="153"/>
      <c r="NJI2" s="153"/>
      <c r="NJJ2" s="153"/>
      <c r="NJK2" s="153"/>
      <c r="NJL2" s="153"/>
      <c r="NJM2" s="153"/>
      <c r="NJN2" s="153"/>
      <c r="NJO2" s="153"/>
      <c r="NJP2" s="153"/>
      <c r="NJQ2" s="153"/>
      <c r="NJR2" s="153"/>
      <c r="NJS2" s="153"/>
      <c r="NJT2" s="153"/>
      <c r="NJU2" s="153"/>
      <c r="NJV2" s="153"/>
      <c r="NJW2" s="153"/>
      <c r="NJX2" s="153"/>
      <c r="NJY2" s="153"/>
      <c r="NJZ2" s="153"/>
      <c r="NKA2" s="153"/>
      <c r="NKB2" s="153"/>
      <c r="NKC2" s="153"/>
      <c r="NKD2" s="153"/>
      <c r="NKE2" s="153"/>
      <c r="NKF2" s="153"/>
      <c r="NKG2" s="153"/>
      <c r="NKH2" s="153"/>
      <c r="NKI2" s="153"/>
      <c r="NKJ2" s="153"/>
      <c r="NKK2" s="153"/>
      <c r="NKL2" s="153"/>
      <c r="NKM2" s="153"/>
      <c r="NKN2" s="153"/>
      <c r="NKO2" s="153"/>
      <c r="NKP2" s="153"/>
      <c r="NKQ2" s="153"/>
      <c r="NKR2" s="153"/>
      <c r="NKS2" s="153"/>
      <c r="NKT2" s="153"/>
      <c r="NKU2" s="153"/>
      <c r="NKV2" s="153"/>
      <c r="NKW2" s="153"/>
      <c r="NKX2" s="153"/>
      <c r="NKY2" s="153"/>
      <c r="NKZ2" s="153"/>
      <c r="NLA2" s="153"/>
      <c r="NLB2" s="153"/>
      <c r="NLC2" s="153"/>
      <c r="NLD2" s="153"/>
      <c r="NLE2" s="153"/>
      <c r="NLF2" s="153"/>
      <c r="NLG2" s="153"/>
      <c r="NLH2" s="153"/>
      <c r="NLI2" s="153"/>
      <c r="NLJ2" s="153"/>
      <c r="NLK2" s="153"/>
      <c r="NLL2" s="153"/>
      <c r="NLM2" s="153"/>
      <c r="NLN2" s="153"/>
      <c r="NLO2" s="153"/>
      <c r="NLP2" s="153"/>
      <c r="NLQ2" s="153"/>
      <c r="NLR2" s="153"/>
      <c r="NLS2" s="153"/>
      <c r="NLT2" s="153"/>
      <c r="NLU2" s="153"/>
      <c r="NLV2" s="153"/>
      <c r="NLW2" s="153"/>
      <c r="NLX2" s="153"/>
      <c r="NLY2" s="153"/>
      <c r="NLZ2" s="153"/>
      <c r="NMA2" s="153"/>
      <c r="NMB2" s="153"/>
      <c r="NMC2" s="153"/>
      <c r="NMD2" s="153"/>
      <c r="NME2" s="153"/>
      <c r="NMF2" s="153"/>
      <c r="NMG2" s="153"/>
      <c r="NMH2" s="153"/>
      <c r="NMI2" s="153"/>
      <c r="NMJ2" s="153"/>
      <c r="NMK2" s="153"/>
      <c r="NML2" s="153"/>
      <c r="NMM2" s="153"/>
      <c r="NMN2" s="153"/>
      <c r="NMO2" s="153"/>
      <c r="NMP2" s="153"/>
      <c r="NMQ2" s="153"/>
      <c r="NMR2" s="153"/>
      <c r="NMS2" s="153"/>
      <c r="NMT2" s="153"/>
      <c r="NMU2" s="153"/>
      <c r="NMV2" s="153"/>
      <c r="NMW2" s="153"/>
      <c r="NMX2" s="153"/>
      <c r="NMY2" s="153"/>
      <c r="NMZ2" s="153"/>
      <c r="NNA2" s="153"/>
      <c r="NNB2" s="153"/>
      <c r="NNC2" s="153"/>
      <c r="NND2" s="153"/>
      <c r="NNE2" s="153"/>
      <c r="NNF2" s="153"/>
      <c r="NNG2" s="153"/>
      <c r="NNH2" s="153"/>
      <c r="NNI2" s="153"/>
      <c r="NNJ2" s="153"/>
      <c r="NNK2" s="153"/>
      <c r="NNL2" s="153"/>
      <c r="NNM2" s="153"/>
      <c r="NNN2" s="153"/>
      <c r="NNO2" s="153"/>
      <c r="NNP2" s="153"/>
      <c r="NNQ2" s="153"/>
      <c r="NNR2" s="153"/>
      <c r="NNS2" s="153"/>
      <c r="NNT2" s="153"/>
      <c r="NNU2" s="153"/>
      <c r="NNV2" s="153"/>
      <c r="NNW2" s="153"/>
      <c r="NNX2" s="153"/>
      <c r="NNY2" s="153"/>
      <c r="NNZ2" s="153"/>
      <c r="NOA2" s="153"/>
      <c r="NOB2" s="153"/>
      <c r="NOC2" s="153"/>
      <c r="NOD2" s="153"/>
      <c r="NOE2" s="153"/>
      <c r="NOF2" s="153"/>
      <c r="NOG2" s="153"/>
      <c r="NOH2" s="153"/>
      <c r="NOI2" s="153"/>
      <c r="NOJ2" s="153"/>
      <c r="NOK2" s="153"/>
      <c r="NOL2" s="153"/>
      <c r="NOM2" s="153"/>
      <c r="NON2" s="153"/>
      <c r="NOO2" s="153"/>
      <c r="NOP2" s="153"/>
      <c r="NOQ2" s="153"/>
      <c r="NOR2" s="153"/>
      <c r="NOS2" s="153"/>
      <c r="NOT2" s="153"/>
      <c r="NOU2" s="153"/>
      <c r="NOV2" s="153"/>
      <c r="NOW2" s="153"/>
      <c r="NOX2" s="153"/>
      <c r="NOY2" s="153"/>
      <c r="NOZ2" s="153"/>
      <c r="NPA2" s="153"/>
      <c r="NPB2" s="153"/>
      <c r="NPC2" s="153"/>
      <c r="NPD2" s="153"/>
      <c r="NPE2" s="153"/>
      <c r="NPF2" s="153"/>
      <c r="NPG2" s="153"/>
      <c r="NPH2" s="153"/>
      <c r="NPI2" s="153"/>
      <c r="NPJ2" s="153"/>
      <c r="NPK2" s="153"/>
      <c r="NPL2" s="153"/>
      <c r="NPM2" s="153"/>
      <c r="NPN2" s="153"/>
      <c r="NPO2" s="153"/>
      <c r="NPP2" s="153"/>
      <c r="NPQ2" s="153"/>
      <c r="NPR2" s="153"/>
      <c r="NPS2" s="153"/>
      <c r="NPT2" s="153"/>
      <c r="NPU2" s="153"/>
      <c r="NPV2" s="153"/>
      <c r="NPW2" s="153"/>
      <c r="NPX2" s="153"/>
      <c r="NPY2" s="153"/>
      <c r="NPZ2" s="153"/>
      <c r="NQA2" s="153"/>
      <c r="NQB2" s="153"/>
      <c r="NQC2" s="153"/>
      <c r="NQD2" s="153"/>
      <c r="NQE2" s="153"/>
      <c r="NQF2" s="153"/>
      <c r="NQG2" s="153"/>
      <c r="NQH2" s="153"/>
      <c r="NQI2" s="153"/>
      <c r="NQJ2" s="153"/>
      <c r="NQK2" s="153"/>
      <c r="NQL2" s="153"/>
      <c r="NQM2" s="153"/>
      <c r="NQN2" s="153"/>
      <c r="NQO2" s="153"/>
      <c r="NQP2" s="153"/>
      <c r="NQQ2" s="153"/>
      <c r="NQR2" s="153"/>
      <c r="NQS2" s="153"/>
      <c r="NQT2" s="153"/>
      <c r="NQU2" s="153"/>
      <c r="NQV2" s="153"/>
      <c r="NQW2" s="153"/>
      <c r="NQX2" s="153"/>
      <c r="NQY2" s="153"/>
      <c r="NQZ2" s="153"/>
      <c r="NRA2" s="153"/>
      <c r="NRB2" s="153"/>
      <c r="NRC2" s="153"/>
      <c r="NRD2" s="153"/>
      <c r="NRE2" s="153"/>
      <c r="NRF2" s="153"/>
      <c r="NRG2" s="153"/>
      <c r="NRH2" s="153"/>
      <c r="NRI2" s="153"/>
      <c r="NRJ2" s="153"/>
      <c r="NRK2" s="153"/>
      <c r="NRL2" s="153"/>
      <c r="NRM2" s="153"/>
      <c r="NRN2" s="153"/>
      <c r="NRO2" s="153"/>
      <c r="NRP2" s="153"/>
      <c r="NRQ2" s="153"/>
      <c r="NRR2" s="153"/>
      <c r="NRS2" s="153"/>
      <c r="NRT2" s="153"/>
      <c r="NRU2" s="153"/>
      <c r="NRV2" s="153"/>
      <c r="NRW2" s="153"/>
      <c r="NRX2" s="153"/>
      <c r="NRY2" s="153"/>
      <c r="NRZ2" s="153"/>
      <c r="NSA2" s="153"/>
      <c r="NSB2" s="153"/>
      <c r="NSC2" s="153"/>
      <c r="NSD2" s="153"/>
      <c r="NSE2" s="153"/>
      <c r="NSF2" s="153"/>
      <c r="NSG2" s="153"/>
      <c r="NSH2" s="153"/>
      <c r="NSI2" s="153"/>
      <c r="NSJ2" s="153"/>
      <c r="NSK2" s="153"/>
      <c r="NSL2" s="153"/>
      <c r="NSM2" s="153"/>
      <c r="NSN2" s="153"/>
      <c r="NSO2" s="153"/>
      <c r="NSP2" s="153"/>
      <c r="NSQ2" s="153"/>
      <c r="NSR2" s="153"/>
      <c r="NSS2" s="153"/>
      <c r="NST2" s="153"/>
      <c r="NSU2" s="153"/>
      <c r="NSV2" s="153"/>
      <c r="NSW2" s="153"/>
      <c r="NSX2" s="153"/>
      <c r="NSY2" s="153"/>
      <c r="NSZ2" s="153"/>
      <c r="NTA2" s="153"/>
      <c r="NTB2" s="153"/>
      <c r="NTC2" s="153"/>
      <c r="NTD2" s="153"/>
      <c r="NTE2" s="153"/>
      <c r="NTF2" s="153"/>
      <c r="NTG2" s="153"/>
      <c r="NTH2" s="153"/>
      <c r="NTI2" s="153"/>
      <c r="NTJ2" s="153"/>
      <c r="NTK2" s="153"/>
      <c r="NTL2" s="153"/>
      <c r="NTM2" s="153"/>
      <c r="NTN2" s="153"/>
      <c r="NTO2" s="153"/>
      <c r="NTP2" s="153"/>
      <c r="NTQ2" s="153"/>
      <c r="NTR2" s="153"/>
      <c r="NTS2" s="153"/>
      <c r="NTT2" s="153"/>
      <c r="NTU2" s="153"/>
      <c r="NTV2" s="153"/>
      <c r="NTW2" s="153"/>
      <c r="NTX2" s="153"/>
      <c r="NTY2" s="153"/>
      <c r="NTZ2" s="153"/>
      <c r="NUA2" s="153"/>
      <c r="NUB2" s="153"/>
      <c r="NUC2" s="153"/>
      <c r="NUD2" s="153"/>
      <c r="NUE2" s="153"/>
      <c r="NUF2" s="153"/>
      <c r="NUG2" s="153"/>
      <c r="NUH2" s="153"/>
      <c r="NUI2" s="153"/>
      <c r="NUJ2" s="153"/>
      <c r="NUK2" s="153"/>
      <c r="NUL2" s="153"/>
      <c r="NUM2" s="153"/>
      <c r="NUN2" s="153"/>
      <c r="NUO2" s="153"/>
      <c r="NUP2" s="153"/>
      <c r="NUQ2" s="153"/>
      <c r="NUR2" s="153"/>
      <c r="NUS2" s="153"/>
      <c r="NUT2" s="153"/>
      <c r="NUU2" s="153"/>
      <c r="NUV2" s="153"/>
      <c r="NUW2" s="153"/>
      <c r="NUX2" s="153"/>
      <c r="NUY2" s="153"/>
      <c r="NUZ2" s="153"/>
      <c r="NVA2" s="153"/>
      <c r="NVB2" s="153"/>
      <c r="NVC2" s="153"/>
      <c r="NVD2" s="153"/>
      <c r="NVE2" s="153"/>
      <c r="NVF2" s="153"/>
      <c r="NVG2" s="153"/>
      <c r="NVH2" s="153"/>
      <c r="NVI2" s="153"/>
      <c r="NVJ2" s="153"/>
      <c r="NVK2" s="153"/>
      <c r="NVL2" s="153"/>
      <c r="NVM2" s="153"/>
      <c r="NVN2" s="153"/>
      <c r="NVO2" s="153"/>
      <c r="NVP2" s="153"/>
      <c r="NVQ2" s="153"/>
      <c r="NVR2" s="153"/>
      <c r="NVS2" s="153"/>
      <c r="NVT2" s="153"/>
      <c r="NVU2" s="153"/>
      <c r="NVV2" s="153"/>
      <c r="NVW2" s="153"/>
      <c r="NVX2" s="153"/>
      <c r="NVY2" s="153"/>
      <c r="NVZ2" s="153"/>
      <c r="NWA2" s="153"/>
      <c r="NWB2" s="153"/>
      <c r="NWC2" s="153"/>
      <c r="NWD2" s="153"/>
      <c r="NWE2" s="153"/>
      <c r="NWF2" s="153"/>
      <c r="NWG2" s="153"/>
      <c r="NWH2" s="153"/>
      <c r="NWI2" s="153"/>
      <c r="NWJ2" s="153"/>
      <c r="NWK2" s="153"/>
      <c r="NWL2" s="153"/>
      <c r="NWM2" s="153"/>
      <c r="NWN2" s="153"/>
      <c r="NWO2" s="153"/>
      <c r="NWP2" s="153"/>
      <c r="NWQ2" s="153"/>
      <c r="NWR2" s="153"/>
      <c r="NWS2" s="153"/>
      <c r="NWT2" s="153"/>
      <c r="NWU2" s="153"/>
      <c r="NWV2" s="153"/>
      <c r="NWW2" s="153"/>
      <c r="NWX2" s="153"/>
      <c r="NWY2" s="153"/>
      <c r="NWZ2" s="153"/>
      <c r="NXA2" s="153"/>
      <c r="NXB2" s="153"/>
      <c r="NXC2" s="153"/>
      <c r="NXD2" s="153"/>
      <c r="NXE2" s="153"/>
      <c r="NXF2" s="153"/>
      <c r="NXG2" s="153"/>
      <c r="NXH2" s="153"/>
      <c r="NXI2" s="153"/>
      <c r="NXJ2" s="153"/>
      <c r="NXK2" s="153"/>
      <c r="NXL2" s="153"/>
      <c r="NXM2" s="153"/>
      <c r="NXN2" s="153"/>
      <c r="NXO2" s="153"/>
      <c r="NXP2" s="153"/>
      <c r="NXQ2" s="153"/>
      <c r="NXR2" s="153"/>
      <c r="NXS2" s="153"/>
      <c r="NXT2" s="153"/>
      <c r="NXU2" s="153"/>
      <c r="NXV2" s="153"/>
      <c r="NXW2" s="153"/>
      <c r="NXX2" s="153"/>
      <c r="NXY2" s="153"/>
      <c r="NXZ2" s="153"/>
      <c r="NYA2" s="153"/>
      <c r="NYB2" s="153"/>
      <c r="NYC2" s="153"/>
      <c r="NYD2" s="153"/>
      <c r="NYE2" s="153"/>
      <c r="NYF2" s="153"/>
      <c r="NYG2" s="153"/>
      <c r="NYH2" s="153"/>
      <c r="NYI2" s="153"/>
      <c r="NYJ2" s="153"/>
      <c r="NYK2" s="153"/>
      <c r="NYL2" s="153"/>
      <c r="NYM2" s="153"/>
      <c r="NYN2" s="153"/>
      <c r="NYO2" s="153"/>
      <c r="NYP2" s="153"/>
      <c r="NYQ2" s="153"/>
      <c r="NYR2" s="153"/>
      <c r="NYS2" s="153"/>
      <c r="NYT2" s="153"/>
      <c r="NYU2" s="153"/>
      <c r="NYV2" s="153"/>
      <c r="NYW2" s="153"/>
      <c r="NYX2" s="153"/>
      <c r="NYY2" s="153"/>
      <c r="NYZ2" s="153"/>
      <c r="NZA2" s="153"/>
      <c r="NZB2" s="153"/>
      <c r="NZC2" s="153"/>
      <c r="NZD2" s="153"/>
      <c r="NZE2" s="153"/>
      <c r="NZF2" s="153"/>
      <c r="NZG2" s="153"/>
      <c r="NZH2" s="153"/>
      <c r="NZI2" s="153"/>
      <c r="NZJ2" s="153"/>
      <c r="NZK2" s="153"/>
      <c r="NZL2" s="153"/>
      <c r="NZM2" s="153"/>
      <c r="NZN2" s="153"/>
      <c r="NZO2" s="153"/>
      <c r="NZP2" s="153"/>
      <c r="NZQ2" s="153"/>
      <c r="NZR2" s="153"/>
      <c r="NZS2" s="153"/>
      <c r="NZT2" s="153"/>
      <c r="NZU2" s="153"/>
      <c r="NZV2" s="153"/>
      <c r="NZW2" s="153"/>
      <c r="NZX2" s="153"/>
      <c r="NZY2" s="153"/>
      <c r="NZZ2" s="153"/>
      <c r="OAA2" s="153"/>
      <c r="OAB2" s="153"/>
      <c r="OAC2" s="153"/>
      <c r="OAD2" s="153"/>
      <c r="OAE2" s="153"/>
      <c r="OAF2" s="153"/>
      <c r="OAG2" s="153"/>
      <c r="OAH2" s="153"/>
      <c r="OAI2" s="153"/>
      <c r="OAJ2" s="153"/>
      <c r="OAK2" s="153"/>
      <c r="OAL2" s="153"/>
      <c r="OAM2" s="153"/>
      <c r="OAN2" s="153"/>
      <c r="OAO2" s="153"/>
      <c r="OAP2" s="153"/>
      <c r="OAQ2" s="153"/>
      <c r="OAR2" s="153"/>
      <c r="OAS2" s="153"/>
      <c r="OAT2" s="153"/>
      <c r="OAU2" s="153"/>
      <c r="OAV2" s="153"/>
      <c r="OAW2" s="153"/>
      <c r="OAX2" s="153"/>
      <c r="OAY2" s="153"/>
      <c r="OAZ2" s="153"/>
      <c r="OBA2" s="153"/>
      <c r="OBB2" s="153"/>
      <c r="OBC2" s="153"/>
      <c r="OBD2" s="153"/>
      <c r="OBE2" s="153"/>
      <c r="OBF2" s="153"/>
      <c r="OBG2" s="153"/>
      <c r="OBH2" s="153"/>
      <c r="OBI2" s="153"/>
      <c r="OBJ2" s="153"/>
      <c r="OBK2" s="153"/>
      <c r="OBL2" s="153"/>
      <c r="OBM2" s="153"/>
      <c r="OBN2" s="153"/>
      <c r="OBO2" s="153"/>
      <c r="OBP2" s="153"/>
      <c r="OBQ2" s="153"/>
      <c r="OBR2" s="153"/>
      <c r="OBS2" s="153"/>
      <c r="OBT2" s="153"/>
      <c r="OBU2" s="153"/>
      <c r="OBV2" s="153"/>
      <c r="OBW2" s="153"/>
      <c r="OBX2" s="153"/>
      <c r="OBY2" s="153"/>
      <c r="OBZ2" s="153"/>
      <c r="OCA2" s="153"/>
      <c r="OCB2" s="153"/>
      <c r="OCC2" s="153"/>
      <c r="OCD2" s="153"/>
      <c r="OCE2" s="153"/>
      <c r="OCF2" s="153"/>
      <c r="OCG2" s="153"/>
      <c r="OCH2" s="153"/>
      <c r="OCI2" s="153"/>
      <c r="OCJ2" s="153"/>
      <c r="OCK2" s="153"/>
      <c r="OCL2" s="153"/>
      <c r="OCM2" s="153"/>
      <c r="OCN2" s="153"/>
      <c r="OCO2" s="153"/>
      <c r="OCP2" s="153"/>
      <c r="OCQ2" s="153"/>
      <c r="OCR2" s="153"/>
      <c r="OCS2" s="153"/>
      <c r="OCT2" s="153"/>
      <c r="OCU2" s="153"/>
      <c r="OCV2" s="153"/>
      <c r="OCW2" s="153"/>
      <c r="OCX2" s="153"/>
      <c r="OCY2" s="153"/>
      <c r="OCZ2" s="153"/>
      <c r="ODA2" s="153"/>
      <c r="ODB2" s="153"/>
      <c r="ODC2" s="153"/>
      <c r="ODD2" s="153"/>
      <c r="ODE2" s="153"/>
      <c r="ODF2" s="153"/>
      <c r="ODG2" s="153"/>
      <c r="ODH2" s="153"/>
      <c r="ODI2" s="153"/>
      <c r="ODJ2" s="153"/>
      <c r="ODK2" s="153"/>
      <c r="ODL2" s="153"/>
      <c r="ODM2" s="153"/>
      <c r="ODN2" s="153"/>
      <c r="ODO2" s="153"/>
      <c r="ODP2" s="153"/>
      <c r="ODQ2" s="153"/>
      <c r="ODR2" s="153"/>
      <c r="ODS2" s="153"/>
      <c r="ODT2" s="153"/>
      <c r="ODU2" s="153"/>
      <c r="ODV2" s="153"/>
      <c r="ODW2" s="153"/>
      <c r="ODX2" s="153"/>
      <c r="ODY2" s="153"/>
      <c r="ODZ2" s="153"/>
      <c r="OEA2" s="153"/>
      <c r="OEB2" s="153"/>
      <c r="OEC2" s="153"/>
      <c r="OED2" s="153"/>
      <c r="OEE2" s="153"/>
      <c r="OEF2" s="153"/>
      <c r="OEG2" s="153"/>
      <c r="OEH2" s="153"/>
      <c r="OEI2" s="153"/>
      <c r="OEJ2" s="153"/>
      <c r="OEK2" s="153"/>
      <c r="OEL2" s="153"/>
      <c r="OEM2" s="153"/>
      <c r="OEN2" s="153"/>
      <c r="OEO2" s="153"/>
      <c r="OEP2" s="153"/>
      <c r="OEQ2" s="153"/>
      <c r="OER2" s="153"/>
      <c r="OES2" s="153"/>
      <c r="OET2" s="153"/>
      <c r="OEU2" s="153"/>
      <c r="OEV2" s="153"/>
      <c r="OEW2" s="153"/>
      <c r="OEX2" s="153"/>
      <c r="OEY2" s="153"/>
      <c r="OEZ2" s="153"/>
      <c r="OFA2" s="153"/>
      <c r="OFB2" s="153"/>
      <c r="OFC2" s="153"/>
      <c r="OFD2" s="153"/>
      <c r="OFE2" s="153"/>
      <c r="OFF2" s="153"/>
      <c r="OFG2" s="153"/>
      <c r="OFH2" s="153"/>
      <c r="OFI2" s="153"/>
      <c r="OFJ2" s="153"/>
      <c r="OFK2" s="153"/>
      <c r="OFL2" s="153"/>
      <c r="OFM2" s="153"/>
      <c r="OFN2" s="153"/>
      <c r="OFO2" s="153"/>
      <c r="OFP2" s="153"/>
      <c r="OFQ2" s="153"/>
      <c r="OFR2" s="153"/>
      <c r="OFS2" s="153"/>
      <c r="OFT2" s="153"/>
      <c r="OFU2" s="153"/>
      <c r="OFV2" s="153"/>
      <c r="OFW2" s="153"/>
      <c r="OFX2" s="153"/>
      <c r="OFY2" s="153"/>
      <c r="OFZ2" s="153"/>
      <c r="OGA2" s="153"/>
      <c r="OGB2" s="153"/>
      <c r="OGC2" s="153"/>
      <c r="OGD2" s="153"/>
      <c r="OGE2" s="153"/>
      <c r="OGF2" s="153"/>
      <c r="OGG2" s="153"/>
      <c r="OGH2" s="153"/>
      <c r="OGI2" s="153"/>
      <c r="OGJ2" s="153"/>
      <c r="OGK2" s="153"/>
      <c r="OGL2" s="153"/>
      <c r="OGM2" s="153"/>
      <c r="OGN2" s="153"/>
      <c r="OGO2" s="153"/>
      <c r="OGP2" s="153"/>
      <c r="OGQ2" s="153"/>
      <c r="OGR2" s="153"/>
      <c r="OGS2" s="153"/>
      <c r="OGT2" s="153"/>
      <c r="OGU2" s="153"/>
      <c r="OGV2" s="153"/>
      <c r="OGW2" s="153"/>
      <c r="OGX2" s="153"/>
      <c r="OGY2" s="153"/>
      <c r="OGZ2" s="153"/>
      <c r="OHA2" s="153"/>
      <c r="OHB2" s="153"/>
      <c r="OHC2" s="153"/>
      <c r="OHD2" s="153"/>
      <c r="OHE2" s="153"/>
      <c r="OHF2" s="153"/>
      <c r="OHG2" s="153"/>
      <c r="OHH2" s="153"/>
      <c r="OHI2" s="153"/>
      <c r="OHJ2" s="153"/>
      <c r="OHK2" s="153"/>
      <c r="OHL2" s="153"/>
      <c r="OHM2" s="153"/>
      <c r="OHN2" s="153"/>
      <c r="OHO2" s="153"/>
      <c r="OHP2" s="153"/>
      <c r="OHQ2" s="153"/>
      <c r="OHR2" s="153"/>
      <c r="OHS2" s="153"/>
      <c r="OHT2" s="153"/>
      <c r="OHU2" s="153"/>
      <c r="OHV2" s="153"/>
      <c r="OHW2" s="153"/>
      <c r="OHX2" s="153"/>
      <c r="OHY2" s="153"/>
      <c r="OHZ2" s="153"/>
      <c r="OIA2" s="153"/>
      <c r="OIB2" s="153"/>
      <c r="OIC2" s="153"/>
      <c r="OID2" s="153"/>
      <c r="OIE2" s="153"/>
      <c r="OIF2" s="153"/>
      <c r="OIG2" s="153"/>
      <c r="OIH2" s="153"/>
      <c r="OII2" s="153"/>
      <c r="OIJ2" s="153"/>
      <c r="OIK2" s="153"/>
      <c r="OIL2" s="153"/>
      <c r="OIM2" s="153"/>
      <c r="OIN2" s="153"/>
      <c r="OIO2" s="153"/>
      <c r="OIP2" s="153"/>
      <c r="OIQ2" s="153"/>
      <c r="OIR2" s="153"/>
      <c r="OIS2" s="153"/>
      <c r="OIT2" s="153"/>
      <c r="OIU2" s="153"/>
      <c r="OIV2" s="153"/>
      <c r="OIW2" s="153"/>
      <c r="OIX2" s="153"/>
      <c r="OIY2" s="153"/>
      <c r="OIZ2" s="153"/>
      <c r="OJA2" s="153"/>
      <c r="OJB2" s="153"/>
      <c r="OJC2" s="153"/>
      <c r="OJD2" s="153"/>
      <c r="OJE2" s="153"/>
      <c r="OJF2" s="153"/>
      <c r="OJG2" s="153"/>
      <c r="OJH2" s="153"/>
      <c r="OJI2" s="153"/>
      <c r="OJJ2" s="153"/>
      <c r="OJK2" s="153"/>
      <c r="OJL2" s="153"/>
      <c r="OJM2" s="153"/>
      <c r="OJN2" s="153"/>
      <c r="OJO2" s="153"/>
      <c r="OJP2" s="153"/>
      <c r="OJQ2" s="153"/>
      <c r="OJR2" s="153"/>
      <c r="OJS2" s="153"/>
      <c r="OJT2" s="153"/>
      <c r="OJU2" s="153"/>
      <c r="OJV2" s="153"/>
      <c r="OJW2" s="153"/>
      <c r="OJX2" s="153"/>
      <c r="OJY2" s="153"/>
      <c r="OJZ2" s="153"/>
      <c r="OKA2" s="153"/>
      <c r="OKB2" s="153"/>
      <c r="OKC2" s="153"/>
      <c r="OKD2" s="153"/>
      <c r="OKE2" s="153"/>
      <c r="OKF2" s="153"/>
      <c r="OKG2" s="153"/>
      <c r="OKH2" s="153"/>
      <c r="OKI2" s="153"/>
      <c r="OKJ2" s="153"/>
      <c r="OKK2" s="153"/>
      <c r="OKL2" s="153"/>
      <c r="OKM2" s="153"/>
      <c r="OKN2" s="153"/>
      <c r="OKO2" s="153"/>
      <c r="OKP2" s="153"/>
      <c r="OKQ2" s="153"/>
      <c r="OKR2" s="153"/>
      <c r="OKS2" s="153"/>
      <c r="OKT2" s="153"/>
      <c r="OKU2" s="153"/>
      <c r="OKV2" s="153"/>
      <c r="OKW2" s="153"/>
      <c r="OKX2" s="153"/>
      <c r="OKY2" s="153"/>
      <c r="OKZ2" s="153"/>
      <c r="OLA2" s="153"/>
      <c r="OLB2" s="153"/>
      <c r="OLC2" s="153"/>
      <c r="OLD2" s="153"/>
      <c r="OLE2" s="153"/>
      <c r="OLF2" s="153"/>
      <c r="OLG2" s="153"/>
      <c r="OLH2" s="153"/>
      <c r="OLI2" s="153"/>
      <c r="OLJ2" s="153"/>
      <c r="OLK2" s="153"/>
      <c r="OLL2" s="153"/>
      <c r="OLM2" s="153"/>
      <c r="OLN2" s="153"/>
      <c r="OLO2" s="153"/>
      <c r="OLP2" s="153"/>
      <c r="OLQ2" s="153"/>
      <c r="OLR2" s="153"/>
      <c r="OLS2" s="153"/>
      <c r="OLT2" s="153"/>
      <c r="OLU2" s="153"/>
      <c r="OLV2" s="153"/>
      <c r="OLW2" s="153"/>
      <c r="OLX2" s="153"/>
      <c r="OLY2" s="153"/>
      <c r="OLZ2" s="153"/>
      <c r="OMA2" s="153"/>
      <c r="OMB2" s="153"/>
      <c r="OMC2" s="153"/>
      <c r="OMD2" s="153"/>
      <c r="OME2" s="153"/>
      <c r="OMF2" s="153"/>
      <c r="OMG2" s="153"/>
      <c r="OMH2" s="153"/>
      <c r="OMI2" s="153"/>
      <c r="OMJ2" s="153"/>
      <c r="OMK2" s="153"/>
      <c r="OML2" s="153"/>
      <c r="OMM2" s="153"/>
      <c r="OMN2" s="153"/>
      <c r="OMO2" s="153"/>
      <c r="OMP2" s="153"/>
      <c r="OMQ2" s="153"/>
      <c r="OMR2" s="153"/>
      <c r="OMS2" s="153"/>
      <c r="OMT2" s="153"/>
      <c r="OMU2" s="153"/>
      <c r="OMV2" s="153"/>
      <c r="OMW2" s="153"/>
      <c r="OMX2" s="153"/>
      <c r="OMY2" s="153"/>
      <c r="OMZ2" s="153"/>
      <c r="ONA2" s="153"/>
      <c r="ONB2" s="153"/>
      <c r="ONC2" s="153"/>
      <c r="OND2" s="153"/>
      <c r="ONE2" s="153"/>
      <c r="ONF2" s="153"/>
      <c r="ONG2" s="153"/>
      <c r="ONH2" s="153"/>
      <c r="ONI2" s="153"/>
      <c r="ONJ2" s="153"/>
      <c r="ONK2" s="153"/>
      <c r="ONL2" s="153"/>
      <c r="ONM2" s="153"/>
      <c r="ONN2" s="153"/>
      <c r="ONO2" s="153"/>
      <c r="ONP2" s="153"/>
      <c r="ONQ2" s="153"/>
      <c r="ONR2" s="153"/>
      <c r="ONS2" s="153"/>
      <c r="ONT2" s="153"/>
      <c r="ONU2" s="153"/>
      <c r="ONV2" s="153"/>
      <c r="ONW2" s="153"/>
      <c r="ONX2" s="153"/>
      <c r="ONY2" s="153"/>
      <c r="ONZ2" s="153"/>
      <c r="OOA2" s="153"/>
      <c r="OOB2" s="153"/>
      <c r="OOC2" s="153"/>
      <c r="OOD2" s="153"/>
      <c r="OOE2" s="153"/>
      <c r="OOF2" s="153"/>
      <c r="OOG2" s="153"/>
      <c r="OOH2" s="153"/>
      <c r="OOI2" s="153"/>
      <c r="OOJ2" s="153"/>
      <c r="OOK2" s="153"/>
      <c r="OOL2" s="153"/>
      <c r="OOM2" s="153"/>
      <c r="OON2" s="153"/>
      <c r="OOO2" s="153"/>
      <c r="OOP2" s="153"/>
      <c r="OOQ2" s="153"/>
      <c r="OOR2" s="153"/>
      <c r="OOS2" s="153"/>
      <c r="OOT2" s="153"/>
      <c r="OOU2" s="153"/>
      <c r="OOV2" s="153"/>
      <c r="OOW2" s="153"/>
      <c r="OOX2" s="153"/>
      <c r="OOY2" s="153"/>
      <c r="OOZ2" s="153"/>
      <c r="OPA2" s="153"/>
      <c r="OPB2" s="153"/>
      <c r="OPC2" s="153"/>
      <c r="OPD2" s="153"/>
      <c r="OPE2" s="153"/>
      <c r="OPF2" s="153"/>
      <c r="OPG2" s="153"/>
      <c r="OPH2" s="153"/>
      <c r="OPI2" s="153"/>
      <c r="OPJ2" s="153"/>
      <c r="OPK2" s="153"/>
      <c r="OPL2" s="153"/>
      <c r="OPM2" s="153"/>
      <c r="OPN2" s="153"/>
      <c r="OPO2" s="153"/>
      <c r="OPP2" s="153"/>
      <c r="OPQ2" s="153"/>
      <c r="OPR2" s="153"/>
      <c r="OPS2" s="153"/>
      <c r="OPT2" s="153"/>
      <c r="OPU2" s="153"/>
      <c r="OPV2" s="153"/>
      <c r="OPW2" s="153"/>
      <c r="OPX2" s="153"/>
      <c r="OPY2" s="153"/>
      <c r="OPZ2" s="153"/>
      <c r="OQA2" s="153"/>
      <c r="OQB2" s="153"/>
      <c r="OQC2" s="153"/>
      <c r="OQD2" s="153"/>
      <c r="OQE2" s="153"/>
      <c r="OQF2" s="153"/>
      <c r="OQG2" s="153"/>
      <c r="OQH2" s="153"/>
      <c r="OQI2" s="153"/>
      <c r="OQJ2" s="153"/>
      <c r="OQK2" s="153"/>
      <c r="OQL2" s="153"/>
      <c r="OQM2" s="153"/>
      <c r="OQN2" s="153"/>
      <c r="OQO2" s="153"/>
      <c r="OQP2" s="153"/>
      <c r="OQQ2" s="153"/>
      <c r="OQR2" s="153"/>
      <c r="OQS2" s="153"/>
      <c r="OQT2" s="153"/>
      <c r="OQU2" s="153"/>
      <c r="OQV2" s="153"/>
      <c r="OQW2" s="153"/>
      <c r="OQX2" s="153"/>
      <c r="OQY2" s="153"/>
      <c r="OQZ2" s="153"/>
      <c r="ORA2" s="153"/>
      <c r="ORB2" s="153"/>
      <c r="ORC2" s="153"/>
      <c r="ORD2" s="153"/>
      <c r="ORE2" s="153"/>
      <c r="ORF2" s="153"/>
      <c r="ORG2" s="153"/>
      <c r="ORH2" s="153"/>
      <c r="ORI2" s="153"/>
      <c r="ORJ2" s="153"/>
      <c r="ORK2" s="153"/>
      <c r="ORL2" s="153"/>
      <c r="ORM2" s="153"/>
      <c r="ORN2" s="153"/>
      <c r="ORO2" s="153"/>
      <c r="ORP2" s="153"/>
      <c r="ORQ2" s="153"/>
      <c r="ORR2" s="153"/>
      <c r="ORS2" s="153"/>
      <c r="ORT2" s="153"/>
      <c r="ORU2" s="153"/>
      <c r="ORV2" s="153"/>
      <c r="ORW2" s="153"/>
      <c r="ORX2" s="153"/>
      <c r="ORY2" s="153"/>
      <c r="ORZ2" s="153"/>
      <c r="OSA2" s="153"/>
      <c r="OSB2" s="153"/>
      <c r="OSC2" s="153"/>
      <c r="OSD2" s="153"/>
      <c r="OSE2" s="153"/>
      <c r="OSF2" s="153"/>
      <c r="OSG2" s="153"/>
      <c r="OSH2" s="153"/>
      <c r="OSI2" s="153"/>
      <c r="OSJ2" s="153"/>
      <c r="OSK2" s="153"/>
      <c r="OSL2" s="153"/>
      <c r="OSM2" s="153"/>
      <c r="OSN2" s="153"/>
      <c r="OSO2" s="153"/>
      <c r="OSP2" s="153"/>
      <c r="OSQ2" s="153"/>
      <c r="OSR2" s="153"/>
      <c r="OSS2" s="153"/>
      <c r="OST2" s="153"/>
      <c r="OSU2" s="153"/>
      <c r="OSV2" s="153"/>
      <c r="OSW2" s="153"/>
      <c r="OSX2" s="153"/>
      <c r="OSY2" s="153"/>
      <c r="OSZ2" s="153"/>
      <c r="OTA2" s="153"/>
      <c r="OTB2" s="153"/>
      <c r="OTC2" s="153"/>
      <c r="OTD2" s="153"/>
      <c r="OTE2" s="153"/>
      <c r="OTF2" s="153"/>
      <c r="OTG2" s="153"/>
      <c r="OTH2" s="153"/>
      <c r="OTI2" s="153"/>
      <c r="OTJ2" s="153"/>
      <c r="OTK2" s="153"/>
      <c r="OTL2" s="153"/>
      <c r="OTM2" s="153"/>
      <c r="OTN2" s="153"/>
      <c r="OTO2" s="153"/>
      <c r="OTP2" s="153"/>
      <c r="OTQ2" s="153"/>
      <c r="OTR2" s="153"/>
      <c r="OTS2" s="153"/>
      <c r="OTT2" s="153"/>
      <c r="OTU2" s="153"/>
      <c r="OTV2" s="153"/>
      <c r="OTW2" s="153"/>
      <c r="OTX2" s="153"/>
      <c r="OTY2" s="153"/>
      <c r="OTZ2" s="153"/>
      <c r="OUA2" s="153"/>
      <c r="OUB2" s="153"/>
      <c r="OUC2" s="153"/>
      <c r="OUD2" s="153"/>
      <c r="OUE2" s="153"/>
      <c r="OUF2" s="153"/>
      <c r="OUG2" s="153"/>
      <c r="OUH2" s="153"/>
      <c r="OUI2" s="153"/>
      <c r="OUJ2" s="153"/>
      <c r="OUK2" s="153"/>
      <c r="OUL2" s="153"/>
      <c r="OUM2" s="153"/>
      <c r="OUN2" s="153"/>
      <c r="OUO2" s="153"/>
      <c r="OUP2" s="153"/>
      <c r="OUQ2" s="153"/>
      <c r="OUR2" s="153"/>
      <c r="OUS2" s="153"/>
      <c r="OUT2" s="153"/>
      <c r="OUU2" s="153"/>
      <c r="OUV2" s="153"/>
      <c r="OUW2" s="153"/>
      <c r="OUX2" s="153"/>
      <c r="OUY2" s="153"/>
      <c r="OUZ2" s="153"/>
      <c r="OVA2" s="153"/>
      <c r="OVB2" s="153"/>
      <c r="OVC2" s="153"/>
      <c r="OVD2" s="153"/>
      <c r="OVE2" s="153"/>
      <c r="OVF2" s="153"/>
      <c r="OVG2" s="153"/>
      <c r="OVH2" s="153"/>
      <c r="OVI2" s="153"/>
      <c r="OVJ2" s="153"/>
      <c r="OVK2" s="153"/>
      <c r="OVL2" s="153"/>
      <c r="OVM2" s="153"/>
      <c r="OVN2" s="153"/>
      <c r="OVO2" s="153"/>
      <c r="OVP2" s="153"/>
      <c r="OVQ2" s="153"/>
      <c r="OVR2" s="153"/>
      <c r="OVS2" s="153"/>
      <c r="OVT2" s="153"/>
      <c r="OVU2" s="153"/>
      <c r="OVV2" s="153"/>
      <c r="OVW2" s="153"/>
      <c r="OVX2" s="153"/>
      <c r="OVY2" s="153"/>
      <c r="OVZ2" s="153"/>
      <c r="OWA2" s="153"/>
      <c r="OWB2" s="153"/>
      <c r="OWC2" s="153"/>
      <c r="OWD2" s="153"/>
      <c r="OWE2" s="153"/>
      <c r="OWF2" s="153"/>
      <c r="OWG2" s="153"/>
      <c r="OWH2" s="153"/>
      <c r="OWI2" s="153"/>
      <c r="OWJ2" s="153"/>
      <c r="OWK2" s="153"/>
      <c r="OWL2" s="153"/>
      <c r="OWM2" s="153"/>
      <c r="OWN2" s="153"/>
      <c r="OWO2" s="153"/>
      <c r="OWP2" s="153"/>
      <c r="OWQ2" s="153"/>
      <c r="OWR2" s="153"/>
      <c r="OWS2" s="153"/>
      <c r="OWT2" s="153"/>
      <c r="OWU2" s="153"/>
      <c r="OWV2" s="153"/>
      <c r="OWW2" s="153"/>
      <c r="OWX2" s="153"/>
      <c r="OWY2" s="153"/>
      <c r="OWZ2" s="153"/>
      <c r="OXA2" s="153"/>
      <c r="OXB2" s="153"/>
      <c r="OXC2" s="153"/>
      <c r="OXD2" s="153"/>
      <c r="OXE2" s="153"/>
      <c r="OXF2" s="153"/>
      <c r="OXG2" s="153"/>
      <c r="OXH2" s="153"/>
      <c r="OXI2" s="153"/>
      <c r="OXJ2" s="153"/>
      <c r="OXK2" s="153"/>
      <c r="OXL2" s="153"/>
      <c r="OXM2" s="153"/>
      <c r="OXN2" s="153"/>
      <c r="OXO2" s="153"/>
      <c r="OXP2" s="153"/>
      <c r="OXQ2" s="153"/>
      <c r="OXR2" s="153"/>
      <c r="OXS2" s="153"/>
      <c r="OXT2" s="153"/>
      <c r="OXU2" s="153"/>
      <c r="OXV2" s="153"/>
      <c r="OXW2" s="153"/>
      <c r="OXX2" s="153"/>
      <c r="OXY2" s="153"/>
      <c r="OXZ2" s="153"/>
      <c r="OYA2" s="153"/>
      <c r="OYB2" s="153"/>
      <c r="OYC2" s="153"/>
      <c r="OYD2" s="153"/>
      <c r="OYE2" s="153"/>
      <c r="OYF2" s="153"/>
      <c r="OYG2" s="153"/>
      <c r="OYH2" s="153"/>
      <c r="OYI2" s="153"/>
      <c r="OYJ2" s="153"/>
      <c r="OYK2" s="153"/>
      <c r="OYL2" s="153"/>
      <c r="OYM2" s="153"/>
      <c r="OYN2" s="153"/>
      <c r="OYO2" s="153"/>
      <c r="OYP2" s="153"/>
      <c r="OYQ2" s="153"/>
      <c r="OYR2" s="153"/>
      <c r="OYS2" s="153"/>
      <c r="OYT2" s="153"/>
      <c r="OYU2" s="153"/>
      <c r="OYV2" s="153"/>
      <c r="OYW2" s="153"/>
      <c r="OYX2" s="153"/>
      <c r="OYY2" s="153"/>
      <c r="OYZ2" s="153"/>
      <c r="OZA2" s="153"/>
      <c r="OZB2" s="153"/>
      <c r="OZC2" s="153"/>
      <c r="OZD2" s="153"/>
      <c r="OZE2" s="153"/>
      <c r="OZF2" s="153"/>
      <c r="OZG2" s="153"/>
      <c r="OZH2" s="153"/>
      <c r="OZI2" s="153"/>
      <c r="OZJ2" s="153"/>
      <c r="OZK2" s="153"/>
      <c r="OZL2" s="153"/>
      <c r="OZM2" s="153"/>
      <c r="OZN2" s="153"/>
      <c r="OZO2" s="153"/>
      <c r="OZP2" s="153"/>
      <c r="OZQ2" s="153"/>
      <c r="OZR2" s="153"/>
      <c r="OZS2" s="153"/>
      <c r="OZT2" s="153"/>
      <c r="OZU2" s="153"/>
      <c r="OZV2" s="153"/>
      <c r="OZW2" s="153"/>
      <c r="OZX2" s="153"/>
      <c r="OZY2" s="153"/>
      <c r="OZZ2" s="153"/>
      <c r="PAA2" s="153"/>
      <c r="PAB2" s="153"/>
      <c r="PAC2" s="153"/>
      <c r="PAD2" s="153"/>
      <c r="PAE2" s="153"/>
      <c r="PAF2" s="153"/>
      <c r="PAG2" s="153"/>
      <c r="PAH2" s="153"/>
      <c r="PAI2" s="153"/>
      <c r="PAJ2" s="153"/>
      <c r="PAK2" s="153"/>
      <c r="PAL2" s="153"/>
      <c r="PAM2" s="153"/>
      <c r="PAN2" s="153"/>
      <c r="PAO2" s="153"/>
      <c r="PAP2" s="153"/>
      <c r="PAQ2" s="153"/>
      <c r="PAR2" s="153"/>
      <c r="PAS2" s="153"/>
      <c r="PAT2" s="153"/>
      <c r="PAU2" s="153"/>
      <c r="PAV2" s="153"/>
      <c r="PAW2" s="153"/>
      <c r="PAX2" s="153"/>
      <c r="PAY2" s="153"/>
      <c r="PAZ2" s="153"/>
      <c r="PBA2" s="153"/>
      <c r="PBB2" s="153"/>
      <c r="PBC2" s="153"/>
      <c r="PBD2" s="153"/>
      <c r="PBE2" s="153"/>
      <c r="PBF2" s="153"/>
      <c r="PBG2" s="153"/>
      <c r="PBH2" s="153"/>
      <c r="PBI2" s="153"/>
      <c r="PBJ2" s="153"/>
      <c r="PBK2" s="153"/>
      <c r="PBL2" s="153"/>
      <c r="PBM2" s="153"/>
      <c r="PBN2" s="153"/>
      <c r="PBO2" s="153"/>
      <c r="PBP2" s="153"/>
      <c r="PBQ2" s="153"/>
      <c r="PBR2" s="153"/>
      <c r="PBS2" s="153"/>
      <c r="PBT2" s="153"/>
      <c r="PBU2" s="153"/>
      <c r="PBV2" s="153"/>
      <c r="PBW2" s="153"/>
      <c r="PBX2" s="153"/>
      <c r="PBY2" s="153"/>
      <c r="PBZ2" s="153"/>
      <c r="PCA2" s="153"/>
      <c r="PCB2" s="153"/>
      <c r="PCC2" s="153"/>
      <c r="PCD2" s="153"/>
      <c r="PCE2" s="153"/>
      <c r="PCF2" s="153"/>
      <c r="PCG2" s="153"/>
      <c r="PCH2" s="153"/>
      <c r="PCI2" s="153"/>
      <c r="PCJ2" s="153"/>
      <c r="PCK2" s="153"/>
      <c r="PCL2" s="153"/>
      <c r="PCM2" s="153"/>
      <c r="PCN2" s="153"/>
      <c r="PCO2" s="153"/>
      <c r="PCP2" s="153"/>
      <c r="PCQ2" s="153"/>
      <c r="PCR2" s="153"/>
      <c r="PCS2" s="153"/>
      <c r="PCT2" s="153"/>
      <c r="PCU2" s="153"/>
      <c r="PCV2" s="153"/>
      <c r="PCW2" s="153"/>
      <c r="PCX2" s="153"/>
      <c r="PCY2" s="153"/>
      <c r="PCZ2" s="153"/>
      <c r="PDA2" s="153"/>
      <c r="PDB2" s="153"/>
      <c r="PDC2" s="153"/>
      <c r="PDD2" s="153"/>
      <c r="PDE2" s="153"/>
      <c r="PDF2" s="153"/>
      <c r="PDG2" s="153"/>
      <c r="PDH2" s="153"/>
      <c r="PDI2" s="153"/>
      <c r="PDJ2" s="153"/>
      <c r="PDK2" s="153"/>
      <c r="PDL2" s="153"/>
      <c r="PDM2" s="153"/>
      <c r="PDN2" s="153"/>
      <c r="PDO2" s="153"/>
      <c r="PDP2" s="153"/>
      <c r="PDQ2" s="153"/>
      <c r="PDR2" s="153"/>
      <c r="PDS2" s="153"/>
      <c r="PDT2" s="153"/>
      <c r="PDU2" s="153"/>
      <c r="PDV2" s="153"/>
      <c r="PDW2" s="153"/>
      <c r="PDX2" s="153"/>
      <c r="PDY2" s="153"/>
      <c r="PDZ2" s="153"/>
      <c r="PEA2" s="153"/>
      <c r="PEB2" s="153"/>
      <c r="PEC2" s="153"/>
      <c r="PED2" s="153"/>
      <c r="PEE2" s="153"/>
      <c r="PEF2" s="153"/>
      <c r="PEG2" s="153"/>
      <c r="PEH2" s="153"/>
      <c r="PEI2" s="153"/>
      <c r="PEJ2" s="153"/>
      <c r="PEK2" s="153"/>
      <c r="PEL2" s="153"/>
      <c r="PEM2" s="153"/>
      <c r="PEN2" s="153"/>
      <c r="PEO2" s="153"/>
      <c r="PEP2" s="153"/>
      <c r="PEQ2" s="153"/>
      <c r="PER2" s="153"/>
      <c r="PES2" s="153"/>
      <c r="PET2" s="153"/>
      <c r="PEU2" s="153"/>
      <c r="PEV2" s="153"/>
      <c r="PEW2" s="153"/>
      <c r="PEX2" s="153"/>
      <c r="PEY2" s="153"/>
      <c r="PEZ2" s="153"/>
      <c r="PFA2" s="153"/>
      <c r="PFB2" s="153"/>
      <c r="PFC2" s="153"/>
      <c r="PFD2" s="153"/>
      <c r="PFE2" s="153"/>
      <c r="PFF2" s="153"/>
      <c r="PFG2" s="153"/>
      <c r="PFH2" s="153"/>
      <c r="PFI2" s="153"/>
      <c r="PFJ2" s="153"/>
      <c r="PFK2" s="153"/>
      <c r="PFL2" s="153"/>
      <c r="PFM2" s="153"/>
      <c r="PFN2" s="153"/>
      <c r="PFO2" s="153"/>
      <c r="PFP2" s="153"/>
      <c r="PFQ2" s="153"/>
      <c r="PFR2" s="153"/>
      <c r="PFS2" s="153"/>
      <c r="PFT2" s="153"/>
      <c r="PFU2" s="153"/>
      <c r="PFV2" s="153"/>
      <c r="PFW2" s="153"/>
      <c r="PFX2" s="153"/>
      <c r="PFY2" s="153"/>
      <c r="PFZ2" s="153"/>
      <c r="PGA2" s="153"/>
      <c r="PGB2" s="153"/>
      <c r="PGC2" s="153"/>
      <c r="PGD2" s="153"/>
      <c r="PGE2" s="153"/>
      <c r="PGF2" s="153"/>
      <c r="PGG2" s="153"/>
      <c r="PGH2" s="153"/>
      <c r="PGI2" s="153"/>
      <c r="PGJ2" s="153"/>
      <c r="PGK2" s="153"/>
      <c r="PGL2" s="153"/>
      <c r="PGM2" s="153"/>
      <c r="PGN2" s="153"/>
      <c r="PGO2" s="153"/>
      <c r="PGP2" s="153"/>
      <c r="PGQ2" s="153"/>
      <c r="PGR2" s="153"/>
      <c r="PGS2" s="153"/>
      <c r="PGT2" s="153"/>
      <c r="PGU2" s="153"/>
      <c r="PGV2" s="153"/>
      <c r="PGW2" s="153"/>
      <c r="PGX2" s="153"/>
      <c r="PGY2" s="153"/>
      <c r="PGZ2" s="153"/>
      <c r="PHA2" s="153"/>
      <c r="PHB2" s="153"/>
      <c r="PHC2" s="153"/>
      <c r="PHD2" s="153"/>
      <c r="PHE2" s="153"/>
      <c r="PHF2" s="153"/>
      <c r="PHG2" s="153"/>
      <c r="PHH2" s="153"/>
      <c r="PHI2" s="153"/>
      <c r="PHJ2" s="153"/>
      <c r="PHK2" s="153"/>
      <c r="PHL2" s="153"/>
      <c r="PHM2" s="153"/>
      <c r="PHN2" s="153"/>
      <c r="PHO2" s="153"/>
      <c r="PHP2" s="153"/>
      <c r="PHQ2" s="153"/>
      <c r="PHR2" s="153"/>
      <c r="PHS2" s="153"/>
      <c r="PHT2" s="153"/>
      <c r="PHU2" s="153"/>
      <c r="PHV2" s="153"/>
      <c r="PHW2" s="153"/>
      <c r="PHX2" s="153"/>
      <c r="PHY2" s="153"/>
      <c r="PHZ2" s="153"/>
      <c r="PIA2" s="153"/>
      <c r="PIB2" s="153"/>
      <c r="PIC2" s="153"/>
      <c r="PID2" s="153"/>
      <c r="PIE2" s="153"/>
      <c r="PIF2" s="153"/>
      <c r="PIG2" s="153"/>
      <c r="PIH2" s="153"/>
      <c r="PII2" s="153"/>
      <c r="PIJ2" s="153"/>
      <c r="PIK2" s="153"/>
      <c r="PIL2" s="153"/>
      <c r="PIM2" s="153"/>
      <c r="PIN2" s="153"/>
      <c r="PIO2" s="153"/>
      <c r="PIP2" s="153"/>
      <c r="PIQ2" s="153"/>
      <c r="PIR2" s="153"/>
      <c r="PIS2" s="153"/>
      <c r="PIT2" s="153"/>
      <c r="PIU2" s="153"/>
      <c r="PIV2" s="153"/>
      <c r="PIW2" s="153"/>
      <c r="PIX2" s="153"/>
      <c r="PIY2" s="153"/>
      <c r="PIZ2" s="153"/>
      <c r="PJA2" s="153"/>
      <c r="PJB2" s="153"/>
      <c r="PJC2" s="153"/>
      <c r="PJD2" s="153"/>
      <c r="PJE2" s="153"/>
      <c r="PJF2" s="153"/>
      <c r="PJG2" s="153"/>
      <c r="PJH2" s="153"/>
      <c r="PJI2" s="153"/>
      <c r="PJJ2" s="153"/>
      <c r="PJK2" s="153"/>
      <c r="PJL2" s="153"/>
      <c r="PJM2" s="153"/>
      <c r="PJN2" s="153"/>
      <c r="PJO2" s="153"/>
      <c r="PJP2" s="153"/>
      <c r="PJQ2" s="153"/>
      <c r="PJR2" s="153"/>
      <c r="PJS2" s="153"/>
      <c r="PJT2" s="153"/>
      <c r="PJU2" s="153"/>
      <c r="PJV2" s="153"/>
      <c r="PJW2" s="153"/>
      <c r="PJX2" s="153"/>
      <c r="PJY2" s="153"/>
      <c r="PJZ2" s="153"/>
      <c r="PKA2" s="153"/>
      <c r="PKB2" s="153"/>
      <c r="PKC2" s="153"/>
      <c r="PKD2" s="153"/>
      <c r="PKE2" s="153"/>
      <c r="PKF2" s="153"/>
      <c r="PKG2" s="153"/>
      <c r="PKH2" s="153"/>
      <c r="PKI2" s="153"/>
      <c r="PKJ2" s="153"/>
      <c r="PKK2" s="153"/>
      <c r="PKL2" s="153"/>
      <c r="PKM2" s="153"/>
      <c r="PKN2" s="153"/>
      <c r="PKO2" s="153"/>
      <c r="PKP2" s="153"/>
      <c r="PKQ2" s="153"/>
      <c r="PKR2" s="153"/>
      <c r="PKS2" s="153"/>
      <c r="PKT2" s="153"/>
      <c r="PKU2" s="153"/>
      <c r="PKV2" s="153"/>
      <c r="PKW2" s="153"/>
      <c r="PKX2" s="153"/>
      <c r="PKY2" s="153"/>
      <c r="PKZ2" s="153"/>
      <c r="PLA2" s="153"/>
      <c r="PLB2" s="153"/>
      <c r="PLC2" s="153"/>
      <c r="PLD2" s="153"/>
      <c r="PLE2" s="153"/>
      <c r="PLF2" s="153"/>
      <c r="PLG2" s="153"/>
      <c r="PLH2" s="153"/>
      <c r="PLI2" s="153"/>
      <c r="PLJ2" s="153"/>
      <c r="PLK2" s="153"/>
      <c r="PLL2" s="153"/>
      <c r="PLM2" s="153"/>
      <c r="PLN2" s="153"/>
      <c r="PLO2" s="153"/>
      <c r="PLP2" s="153"/>
      <c r="PLQ2" s="153"/>
      <c r="PLR2" s="153"/>
      <c r="PLS2" s="153"/>
      <c r="PLT2" s="153"/>
      <c r="PLU2" s="153"/>
      <c r="PLV2" s="153"/>
      <c r="PLW2" s="153"/>
      <c r="PLX2" s="153"/>
      <c r="PLY2" s="153"/>
      <c r="PLZ2" s="153"/>
      <c r="PMA2" s="153"/>
      <c r="PMB2" s="153"/>
      <c r="PMC2" s="153"/>
      <c r="PMD2" s="153"/>
      <c r="PME2" s="153"/>
      <c r="PMF2" s="153"/>
      <c r="PMG2" s="153"/>
      <c r="PMH2" s="153"/>
      <c r="PMI2" s="153"/>
      <c r="PMJ2" s="153"/>
      <c r="PMK2" s="153"/>
      <c r="PML2" s="153"/>
      <c r="PMM2" s="153"/>
      <c r="PMN2" s="153"/>
      <c r="PMO2" s="153"/>
      <c r="PMP2" s="153"/>
      <c r="PMQ2" s="153"/>
      <c r="PMR2" s="153"/>
      <c r="PMS2" s="153"/>
      <c r="PMT2" s="153"/>
      <c r="PMU2" s="153"/>
      <c r="PMV2" s="153"/>
      <c r="PMW2" s="153"/>
      <c r="PMX2" s="153"/>
      <c r="PMY2" s="153"/>
      <c r="PMZ2" s="153"/>
      <c r="PNA2" s="153"/>
      <c r="PNB2" s="153"/>
      <c r="PNC2" s="153"/>
      <c r="PND2" s="153"/>
      <c r="PNE2" s="153"/>
      <c r="PNF2" s="153"/>
      <c r="PNG2" s="153"/>
      <c r="PNH2" s="153"/>
      <c r="PNI2" s="153"/>
      <c r="PNJ2" s="153"/>
      <c r="PNK2" s="153"/>
      <c r="PNL2" s="153"/>
      <c r="PNM2" s="153"/>
      <c r="PNN2" s="153"/>
      <c r="PNO2" s="153"/>
      <c r="PNP2" s="153"/>
      <c r="PNQ2" s="153"/>
      <c r="PNR2" s="153"/>
      <c r="PNS2" s="153"/>
      <c r="PNT2" s="153"/>
      <c r="PNU2" s="153"/>
      <c r="PNV2" s="153"/>
      <c r="PNW2" s="153"/>
      <c r="PNX2" s="153"/>
      <c r="PNY2" s="153"/>
      <c r="PNZ2" s="153"/>
      <c r="POA2" s="153"/>
      <c r="POB2" s="153"/>
      <c r="POC2" s="153"/>
      <c r="POD2" s="153"/>
      <c r="POE2" s="153"/>
      <c r="POF2" s="153"/>
      <c r="POG2" s="153"/>
      <c r="POH2" s="153"/>
      <c r="POI2" s="153"/>
      <c r="POJ2" s="153"/>
      <c r="POK2" s="153"/>
      <c r="POL2" s="153"/>
      <c r="POM2" s="153"/>
      <c r="PON2" s="153"/>
      <c r="POO2" s="153"/>
      <c r="POP2" s="153"/>
      <c r="POQ2" s="153"/>
      <c r="POR2" s="153"/>
      <c r="POS2" s="153"/>
      <c r="POT2" s="153"/>
      <c r="POU2" s="153"/>
      <c r="POV2" s="153"/>
      <c r="POW2" s="153"/>
      <c r="POX2" s="153"/>
      <c r="POY2" s="153"/>
      <c r="POZ2" s="153"/>
      <c r="PPA2" s="153"/>
      <c r="PPB2" s="153"/>
      <c r="PPC2" s="153"/>
      <c r="PPD2" s="153"/>
      <c r="PPE2" s="153"/>
      <c r="PPF2" s="153"/>
      <c r="PPG2" s="153"/>
      <c r="PPH2" s="153"/>
      <c r="PPI2" s="153"/>
      <c r="PPJ2" s="153"/>
      <c r="PPK2" s="153"/>
      <c r="PPL2" s="153"/>
      <c r="PPM2" s="153"/>
      <c r="PPN2" s="153"/>
      <c r="PPO2" s="153"/>
      <c r="PPP2" s="153"/>
      <c r="PPQ2" s="153"/>
      <c r="PPR2" s="153"/>
      <c r="PPS2" s="153"/>
      <c r="PPT2" s="153"/>
      <c r="PPU2" s="153"/>
      <c r="PPV2" s="153"/>
      <c r="PPW2" s="153"/>
      <c r="PPX2" s="153"/>
      <c r="PPY2" s="153"/>
      <c r="PPZ2" s="153"/>
      <c r="PQA2" s="153"/>
      <c r="PQB2" s="153"/>
      <c r="PQC2" s="153"/>
      <c r="PQD2" s="153"/>
      <c r="PQE2" s="153"/>
      <c r="PQF2" s="153"/>
      <c r="PQG2" s="153"/>
      <c r="PQH2" s="153"/>
      <c r="PQI2" s="153"/>
      <c r="PQJ2" s="153"/>
      <c r="PQK2" s="153"/>
      <c r="PQL2" s="153"/>
      <c r="PQM2" s="153"/>
      <c r="PQN2" s="153"/>
      <c r="PQO2" s="153"/>
      <c r="PQP2" s="153"/>
      <c r="PQQ2" s="153"/>
      <c r="PQR2" s="153"/>
      <c r="PQS2" s="153"/>
      <c r="PQT2" s="153"/>
      <c r="PQU2" s="153"/>
      <c r="PQV2" s="153"/>
      <c r="PQW2" s="153"/>
      <c r="PQX2" s="153"/>
      <c r="PQY2" s="153"/>
      <c r="PQZ2" s="153"/>
      <c r="PRA2" s="153"/>
      <c r="PRB2" s="153"/>
      <c r="PRC2" s="153"/>
      <c r="PRD2" s="153"/>
      <c r="PRE2" s="153"/>
      <c r="PRF2" s="153"/>
      <c r="PRG2" s="153"/>
      <c r="PRH2" s="153"/>
      <c r="PRI2" s="153"/>
      <c r="PRJ2" s="153"/>
      <c r="PRK2" s="153"/>
      <c r="PRL2" s="153"/>
      <c r="PRM2" s="153"/>
      <c r="PRN2" s="153"/>
      <c r="PRO2" s="153"/>
      <c r="PRP2" s="153"/>
      <c r="PRQ2" s="153"/>
      <c r="PRR2" s="153"/>
      <c r="PRS2" s="153"/>
      <c r="PRT2" s="153"/>
      <c r="PRU2" s="153"/>
      <c r="PRV2" s="153"/>
      <c r="PRW2" s="153"/>
      <c r="PRX2" s="153"/>
      <c r="PRY2" s="153"/>
      <c r="PRZ2" s="153"/>
      <c r="PSA2" s="153"/>
      <c r="PSB2" s="153"/>
      <c r="PSC2" s="153"/>
      <c r="PSD2" s="153"/>
      <c r="PSE2" s="153"/>
      <c r="PSF2" s="153"/>
      <c r="PSG2" s="153"/>
      <c r="PSH2" s="153"/>
      <c r="PSI2" s="153"/>
      <c r="PSJ2" s="153"/>
      <c r="PSK2" s="153"/>
      <c r="PSL2" s="153"/>
      <c r="PSM2" s="153"/>
      <c r="PSN2" s="153"/>
      <c r="PSO2" s="153"/>
      <c r="PSP2" s="153"/>
      <c r="PSQ2" s="153"/>
      <c r="PSR2" s="153"/>
      <c r="PSS2" s="153"/>
      <c r="PST2" s="153"/>
      <c r="PSU2" s="153"/>
      <c r="PSV2" s="153"/>
      <c r="PSW2" s="153"/>
      <c r="PSX2" s="153"/>
      <c r="PSY2" s="153"/>
      <c r="PSZ2" s="153"/>
      <c r="PTA2" s="153"/>
      <c r="PTB2" s="153"/>
      <c r="PTC2" s="153"/>
      <c r="PTD2" s="153"/>
      <c r="PTE2" s="153"/>
      <c r="PTF2" s="153"/>
      <c r="PTG2" s="153"/>
      <c r="PTH2" s="153"/>
      <c r="PTI2" s="153"/>
      <c r="PTJ2" s="153"/>
      <c r="PTK2" s="153"/>
      <c r="PTL2" s="153"/>
      <c r="PTM2" s="153"/>
      <c r="PTN2" s="153"/>
      <c r="PTO2" s="153"/>
      <c r="PTP2" s="153"/>
      <c r="PTQ2" s="153"/>
      <c r="PTR2" s="153"/>
      <c r="PTS2" s="153"/>
      <c r="PTT2" s="153"/>
      <c r="PTU2" s="153"/>
      <c r="PTV2" s="153"/>
      <c r="PTW2" s="153"/>
      <c r="PTX2" s="153"/>
      <c r="PTY2" s="153"/>
      <c r="PTZ2" s="153"/>
      <c r="PUA2" s="153"/>
      <c r="PUB2" s="153"/>
      <c r="PUC2" s="153"/>
      <c r="PUD2" s="153"/>
      <c r="PUE2" s="153"/>
      <c r="PUF2" s="153"/>
      <c r="PUG2" s="153"/>
      <c r="PUH2" s="153"/>
      <c r="PUI2" s="153"/>
      <c r="PUJ2" s="153"/>
      <c r="PUK2" s="153"/>
      <c r="PUL2" s="153"/>
      <c r="PUM2" s="153"/>
      <c r="PUN2" s="153"/>
      <c r="PUO2" s="153"/>
      <c r="PUP2" s="153"/>
      <c r="PUQ2" s="153"/>
      <c r="PUR2" s="153"/>
      <c r="PUS2" s="153"/>
      <c r="PUT2" s="153"/>
      <c r="PUU2" s="153"/>
      <c r="PUV2" s="153"/>
      <c r="PUW2" s="153"/>
      <c r="PUX2" s="153"/>
      <c r="PUY2" s="153"/>
      <c r="PUZ2" s="153"/>
      <c r="PVA2" s="153"/>
      <c r="PVB2" s="153"/>
      <c r="PVC2" s="153"/>
      <c r="PVD2" s="153"/>
      <c r="PVE2" s="153"/>
      <c r="PVF2" s="153"/>
      <c r="PVG2" s="153"/>
      <c r="PVH2" s="153"/>
      <c r="PVI2" s="153"/>
      <c r="PVJ2" s="153"/>
      <c r="PVK2" s="153"/>
      <c r="PVL2" s="153"/>
      <c r="PVM2" s="153"/>
      <c r="PVN2" s="153"/>
      <c r="PVO2" s="153"/>
      <c r="PVP2" s="153"/>
      <c r="PVQ2" s="153"/>
      <c r="PVR2" s="153"/>
      <c r="PVS2" s="153"/>
      <c r="PVT2" s="153"/>
      <c r="PVU2" s="153"/>
      <c r="PVV2" s="153"/>
      <c r="PVW2" s="153"/>
      <c r="PVX2" s="153"/>
      <c r="PVY2" s="153"/>
      <c r="PVZ2" s="153"/>
      <c r="PWA2" s="153"/>
      <c r="PWB2" s="153"/>
      <c r="PWC2" s="153"/>
      <c r="PWD2" s="153"/>
      <c r="PWE2" s="153"/>
      <c r="PWF2" s="153"/>
      <c r="PWG2" s="153"/>
      <c r="PWH2" s="153"/>
      <c r="PWI2" s="153"/>
      <c r="PWJ2" s="153"/>
      <c r="PWK2" s="153"/>
      <c r="PWL2" s="153"/>
      <c r="PWM2" s="153"/>
      <c r="PWN2" s="153"/>
      <c r="PWO2" s="153"/>
      <c r="PWP2" s="153"/>
      <c r="PWQ2" s="153"/>
      <c r="PWR2" s="153"/>
      <c r="PWS2" s="153"/>
      <c r="PWT2" s="153"/>
      <c r="PWU2" s="153"/>
      <c r="PWV2" s="153"/>
      <c r="PWW2" s="153"/>
      <c r="PWX2" s="153"/>
      <c r="PWY2" s="153"/>
      <c r="PWZ2" s="153"/>
      <c r="PXA2" s="153"/>
      <c r="PXB2" s="153"/>
      <c r="PXC2" s="153"/>
      <c r="PXD2" s="153"/>
      <c r="PXE2" s="153"/>
      <c r="PXF2" s="153"/>
      <c r="PXG2" s="153"/>
      <c r="PXH2" s="153"/>
      <c r="PXI2" s="153"/>
      <c r="PXJ2" s="153"/>
      <c r="PXK2" s="153"/>
      <c r="PXL2" s="153"/>
      <c r="PXM2" s="153"/>
      <c r="PXN2" s="153"/>
      <c r="PXO2" s="153"/>
      <c r="PXP2" s="153"/>
      <c r="PXQ2" s="153"/>
      <c r="PXR2" s="153"/>
      <c r="PXS2" s="153"/>
      <c r="PXT2" s="153"/>
      <c r="PXU2" s="153"/>
      <c r="PXV2" s="153"/>
      <c r="PXW2" s="153"/>
      <c r="PXX2" s="153"/>
      <c r="PXY2" s="153"/>
      <c r="PXZ2" s="153"/>
      <c r="PYA2" s="153"/>
      <c r="PYB2" s="153"/>
      <c r="PYC2" s="153"/>
      <c r="PYD2" s="153"/>
      <c r="PYE2" s="153"/>
      <c r="PYF2" s="153"/>
      <c r="PYG2" s="153"/>
      <c r="PYH2" s="153"/>
      <c r="PYI2" s="153"/>
      <c r="PYJ2" s="153"/>
      <c r="PYK2" s="153"/>
      <c r="PYL2" s="153"/>
      <c r="PYM2" s="153"/>
      <c r="PYN2" s="153"/>
      <c r="PYO2" s="153"/>
      <c r="PYP2" s="153"/>
      <c r="PYQ2" s="153"/>
      <c r="PYR2" s="153"/>
      <c r="PYS2" s="153"/>
      <c r="PYT2" s="153"/>
      <c r="PYU2" s="153"/>
      <c r="PYV2" s="153"/>
      <c r="PYW2" s="153"/>
      <c r="PYX2" s="153"/>
      <c r="PYY2" s="153"/>
      <c r="PYZ2" s="153"/>
      <c r="PZA2" s="153"/>
      <c r="PZB2" s="153"/>
      <c r="PZC2" s="153"/>
      <c r="PZD2" s="153"/>
      <c r="PZE2" s="153"/>
      <c r="PZF2" s="153"/>
      <c r="PZG2" s="153"/>
      <c r="PZH2" s="153"/>
      <c r="PZI2" s="153"/>
      <c r="PZJ2" s="153"/>
      <c r="PZK2" s="153"/>
      <c r="PZL2" s="153"/>
      <c r="PZM2" s="153"/>
      <c r="PZN2" s="153"/>
      <c r="PZO2" s="153"/>
      <c r="PZP2" s="153"/>
      <c r="PZQ2" s="153"/>
      <c r="PZR2" s="153"/>
      <c r="PZS2" s="153"/>
      <c r="PZT2" s="153"/>
      <c r="PZU2" s="153"/>
      <c r="PZV2" s="153"/>
      <c r="PZW2" s="153"/>
      <c r="PZX2" s="153"/>
      <c r="PZY2" s="153"/>
      <c r="PZZ2" s="153"/>
      <c r="QAA2" s="153"/>
      <c r="QAB2" s="153"/>
      <c r="QAC2" s="153"/>
      <c r="QAD2" s="153"/>
      <c r="QAE2" s="153"/>
      <c r="QAF2" s="153"/>
      <c r="QAG2" s="153"/>
      <c r="QAH2" s="153"/>
      <c r="QAI2" s="153"/>
      <c r="QAJ2" s="153"/>
      <c r="QAK2" s="153"/>
      <c r="QAL2" s="153"/>
      <c r="QAM2" s="153"/>
      <c r="QAN2" s="153"/>
      <c r="QAO2" s="153"/>
      <c r="QAP2" s="153"/>
      <c r="QAQ2" s="153"/>
      <c r="QAR2" s="153"/>
      <c r="QAS2" s="153"/>
      <c r="QAT2" s="153"/>
      <c r="QAU2" s="153"/>
      <c r="QAV2" s="153"/>
      <c r="QAW2" s="153"/>
      <c r="QAX2" s="153"/>
      <c r="QAY2" s="153"/>
      <c r="QAZ2" s="153"/>
      <c r="QBA2" s="153"/>
      <c r="QBB2" s="153"/>
      <c r="QBC2" s="153"/>
      <c r="QBD2" s="153"/>
      <c r="QBE2" s="153"/>
      <c r="QBF2" s="153"/>
      <c r="QBG2" s="153"/>
      <c r="QBH2" s="153"/>
      <c r="QBI2" s="153"/>
      <c r="QBJ2" s="153"/>
      <c r="QBK2" s="153"/>
      <c r="QBL2" s="153"/>
      <c r="QBM2" s="153"/>
      <c r="QBN2" s="153"/>
      <c r="QBO2" s="153"/>
      <c r="QBP2" s="153"/>
      <c r="QBQ2" s="153"/>
      <c r="QBR2" s="153"/>
      <c r="QBS2" s="153"/>
      <c r="QBT2" s="153"/>
      <c r="QBU2" s="153"/>
      <c r="QBV2" s="153"/>
      <c r="QBW2" s="153"/>
      <c r="QBX2" s="153"/>
      <c r="QBY2" s="153"/>
      <c r="QBZ2" s="153"/>
      <c r="QCA2" s="153"/>
      <c r="QCB2" s="153"/>
      <c r="QCC2" s="153"/>
      <c r="QCD2" s="153"/>
      <c r="QCE2" s="153"/>
      <c r="QCF2" s="153"/>
      <c r="QCG2" s="153"/>
      <c r="QCH2" s="153"/>
      <c r="QCI2" s="153"/>
      <c r="QCJ2" s="153"/>
      <c r="QCK2" s="153"/>
      <c r="QCL2" s="153"/>
      <c r="QCM2" s="153"/>
      <c r="QCN2" s="153"/>
      <c r="QCO2" s="153"/>
      <c r="QCP2" s="153"/>
      <c r="QCQ2" s="153"/>
      <c r="QCR2" s="153"/>
      <c r="QCS2" s="153"/>
      <c r="QCT2" s="153"/>
      <c r="QCU2" s="153"/>
      <c r="QCV2" s="153"/>
      <c r="QCW2" s="153"/>
      <c r="QCX2" s="153"/>
      <c r="QCY2" s="153"/>
      <c r="QCZ2" s="153"/>
      <c r="QDA2" s="153"/>
      <c r="QDB2" s="153"/>
      <c r="QDC2" s="153"/>
      <c r="QDD2" s="153"/>
      <c r="QDE2" s="153"/>
      <c r="QDF2" s="153"/>
      <c r="QDG2" s="153"/>
      <c r="QDH2" s="153"/>
      <c r="QDI2" s="153"/>
      <c r="QDJ2" s="153"/>
      <c r="QDK2" s="153"/>
      <c r="QDL2" s="153"/>
      <c r="QDM2" s="153"/>
      <c r="QDN2" s="153"/>
      <c r="QDO2" s="153"/>
      <c r="QDP2" s="153"/>
      <c r="QDQ2" s="153"/>
      <c r="QDR2" s="153"/>
      <c r="QDS2" s="153"/>
      <c r="QDT2" s="153"/>
      <c r="QDU2" s="153"/>
      <c r="QDV2" s="153"/>
      <c r="QDW2" s="153"/>
      <c r="QDX2" s="153"/>
      <c r="QDY2" s="153"/>
      <c r="QDZ2" s="153"/>
      <c r="QEA2" s="153"/>
      <c r="QEB2" s="153"/>
      <c r="QEC2" s="153"/>
      <c r="QED2" s="153"/>
      <c r="QEE2" s="153"/>
      <c r="QEF2" s="153"/>
      <c r="QEG2" s="153"/>
      <c r="QEH2" s="153"/>
      <c r="QEI2" s="153"/>
      <c r="QEJ2" s="153"/>
      <c r="QEK2" s="153"/>
      <c r="QEL2" s="153"/>
      <c r="QEM2" s="153"/>
      <c r="QEN2" s="153"/>
      <c r="QEO2" s="153"/>
      <c r="QEP2" s="153"/>
      <c r="QEQ2" s="153"/>
      <c r="QER2" s="153"/>
      <c r="QES2" s="153"/>
      <c r="QET2" s="153"/>
      <c r="QEU2" s="153"/>
      <c r="QEV2" s="153"/>
      <c r="QEW2" s="153"/>
      <c r="QEX2" s="153"/>
      <c r="QEY2" s="153"/>
      <c r="QEZ2" s="153"/>
      <c r="QFA2" s="153"/>
      <c r="QFB2" s="153"/>
      <c r="QFC2" s="153"/>
      <c r="QFD2" s="153"/>
      <c r="QFE2" s="153"/>
      <c r="QFF2" s="153"/>
      <c r="QFG2" s="153"/>
      <c r="QFH2" s="153"/>
      <c r="QFI2" s="153"/>
      <c r="QFJ2" s="153"/>
      <c r="QFK2" s="153"/>
      <c r="QFL2" s="153"/>
      <c r="QFM2" s="153"/>
      <c r="QFN2" s="153"/>
      <c r="QFO2" s="153"/>
      <c r="QFP2" s="153"/>
      <c r="QFQ2" s="153"/>
      <c r="QFR2" s="153"/>
      <c r="QFS2" s="153"/>
      <c r="QFT2" s="153"/>
      <c r="QFU2" s="153"/>
      <c r="QFV2" s="153"/>
      <c r="QFW2" s="153"/>
      <c r="QFX2" s="153"/>
      <c r="QFY2" s="153"/>
      <c r="QFZ2" s="153"/>
      <c r="QGA2" s="153"/>
      <c r="QGB2" s="153"/>
      <c r="QGC2" s="153"/>
      <c r="QGD2" s="153"/>
      <c r="QGE2" s="153"/>
      <c r="QGF2" s="153"/>
      <c r="QGG2" s="153"/>
      <c r="QGH2" s="153"/>
      <c r="QGI2" s="153"/>
      <c r="QGJ2" s="153"/>
      <c r="QGK2" s="153"/>
      <c r="QGL2" s="153"/>
      <c r="QGM2" s="153"/>
      <c r="QGN2" s="153"/>
      <c r="QGO2" s="153"/>
      <c r="QGP2" s="153"/>
      <c r="QGQ2" s="153"/>
      <c r="QGR2" s="153"/>
      <c r="QGS2" s="153"/>
      <c r="QGT2" s="153"/>
      <c r="QGU2" s="153"/>
      <c r="QGV2" s="153"/>
      <c r="QGW2" s="153"/>
      <c r="QGX2" s="153"/>
      <c r="QGY2" s="153"/>
      <c r="QGZ2" s="153"/>
      <c r="QHA2" s="153"/>
      <c r="QHB2" s="153"/>
      <c r="QHC2" s="153"/>
      <c r="QHD2" s="153"/>
      <c r="QHE2" s="153"/>
      <c r="QHF2" s="153"/>
      <c r="QHG2" s="153"/>
      <c r="QHH2" s="153"/>
      <c r="QHI2" s="153"/>
      <c r="QHJ2" s="153"/>
      <c r="QHK2" s="153"/>
      <c r="QHL2" s="153"/>
      <c r="QHM2" s="153"/>
      <c r="QHN2" s="153"/>
      <c r="QHO2" s="153"/>
      <c r="QHP2" s="153"/>
      <c r="QHQ2" s="153"/>
      <c r="QHR2" s="153"/>
      <c r="QHS2" s="153"/>
      <c r="QHT2" s="153"/>
      <c r="QHU2" s="153"/>
      <c r="QHV2" s="153"/>
      <c r="QHW2" s="153"/>
      <c r="QHX2" s="153"/>
      <c r="QHY2" s="153"/>
      <c r="QHZ2" s="153"/>
      <c r="QIA2" s="153"/>
      <c r="QIB2" s="153"/>
      <c r="QIC2" s="153"/>
      <c r="QID2" s="153"/>
      <c r="QIE2" s="153"/>
      <c r="QIF2" s="153"/>
      <c r="QIG2" s="153"/>
      <c r="QIH2" s="153"/>
      <c r="QII2" s="153"/>
      <c r="QIJ2" s="153"/>
      <c r="QIK2" s="153"/>
      <c r="QIL2" s="153"/>
      <c r="QIM2" s="153"/>
      <c r="QIN2" s="153"/>
      <c r="QIO2" s="153"/>
      <c r="QIP2" s="153"/>
      <c r="QIQ2" s="153"/>
      <c r="QIR2" s="153"/>
      <c r="QIS2" s="153"/>
      <c r="QIT2" s="153"/>
      <c r="QIU2" s="153"/>
      <c r="QIV2" s="153"/>
      <c r="QIW2" s="153"/>
      <c r="QIX2" s="153"/>
      <c r="QIY2" s="153"/>
      <c r="QIZ2" s="153"/>
      <c r="QJA2" s="153"/>
      <c r="QJB2" s="153"/>
      <c r="QJC2" s="153"/>
      <c r="QJD2" s="153"/>
      <c r="QJE2" s="153"/>
      <c r="QJF2" s="153"/>
      <c r="QJG2" s="153"/>
      <c r="QJH2" s="153"/>
      <c r="QJI2" s="153"/>
      <c r="QJJ2" s="153"/>
      <c r="QJK2" s="153"/>
      <c r="QJL2" s="153"/>
      <c r="QJM2" s="153"/>
      <c r="QJN2" s="153"/>
      <c r="QJO2" s="153"/>
      <c r="QJP2" s="153"/>
      <c r="QJQ2" s="153"/>
      <c r="QJR2" s="153"/>
      <c r="QJS2" s="153"/>
      <c r="QJT2" s="153"/>
      <c r="QJU2" s="153"/>
      <c r="QJV2" s="153"/>
      <c r="QJW2" s="153"/>
      <c r="QJX2" s="153"/>
      <c r="QJY2" s="153"/>
      <c r="QJZ2" s="153"/>
      <c r="QKA2" s="153"/>
      <c r="QKB2" s="153"/>
      <c r="QKC2" s="153"/>
      <c r="QKD2" s="153"/>
      <c r="QKE2" s="153"/>
      <c r="QKF2" s="153"/>
      <c r="QKG2" s="153"/>
      <c r="QKH2" s="153"/>
      <c r="QKI2" s="153"/>
      <c r="QKJ2" s="153"/>
      <c r="QKK2" s="153"/>
      <c r="QKL2" s="153"/>
      <c r="QKM2" s="153"/>
      <c r="QKN2" s="153"/>
      <c r="QKO2" s="153"/>
      <c r="QKP2" s="153"/>
      <c r="QKQ2" s="153"/>
      <c r="QKR2" s="153"/>
      <c r="QKS2" s="153"/>
      <c r="QKT2" s="153"/>
      <c r="QKU2" s="153"/>
      <c r="QKV2" s="153"/>
      <c r="QKW2" s="153"/>
      <c r="QKX2" s="153"/>
      <c r="QKY2" s="153"/>
      <c r="QKZ2" s="153"/>
      <c r="QLA2" s="153"/>
      <c r="QLB2" s="153"/>
      <c r="QLC2" s="153"/>
      <c r="QLD2" s="153"/>
      <c r="QLE2" s="153"/>
      <c r="QLF2" s="153"/>
      <c r="QLG2" s="153"/>
      <c r="QLH2" s="153"/>
      <c r="QLI2" s="153"/>
      <c r="QLJ2" s="153"/>
      <c r="QLK2" s="153"/>
      <c r="QLL2" s="153"/>
      <c r="QLM2" s="153"/>
      <c r="QLN2" s="153"/>
      <c r="QLO2" s="153"/>
      <c r="QLP2" s="153"/>
      <c r="QLQ2" s="153"/>
      <c r="QLR2" s="153"/>
      <c r="QLS2" s="153"/>
      <c r="QLT2" s="153"/>
      <c r="QLU2" s="153"/>
      <c r="QLV2" s="153"/>
      <c r="QLW2" s="153"/>
      <c r="QLX2" s="153"/>
      <c r="QLY2" s="153"/>
      <c r="QLZ2" s="153"/>
      <c r="QMA2" s="153"/>
      <c r="QMB2" s="153"/>
      <c r="QMC2" s="153"/>
      <c r="QMD2" s="153"/>
      <c r="QME2" s="153"/>
      <c r="QMF2" s="153"/>
      <c r="QMG2" s="153"/>
      <c r="QMH2" s="153"/>
      <c r="QMI2" s="153"/>
      <c r="QMJ2" s="153"/>
      <c r="QMK2" s="153"/>
      <c r="QML2" s="153"/>
      <c r="QMM2" s="153"/>
      <c r="QMN2" s="153"/>
      <c r="QMO2" s="153"/>
      <c r="QMP2" s="153"/>
      <c r="QMQ2" s="153"/>
      <c r="QMR2" s="153"/>
      <c r="QMS2" s="153"/>
      <c r="QMT2" s="153"/>
      <c r="QMU2" s="153"/>
      <c r="QMV2" s="153"/>
      <c r="QMW2" s="153"/>
      <c r="QMX2" s="153"/>
      <c r="QMY2" s="153"/>
      <c r="QMZ2" s="153"/>
      <c r="QNA2" s="153"/>
      <c r="QNB2" s="153"/>
      <c r="QNC2" s="153"/>
      <c r="QND2" s="153"/>
      <c r="QNE2" s="153"/>
      <c r="QNF2" s="153"/>
      <c r="QNG2" s="153"/>
      <c r="QNH2" s="153"/>
      <c r="QNI2" s="153"/>
      <c r="QNJ2" s="153"/>
      <c r="QNK2" s="153"/>
      <c r="QNL2" s="153"/>
      <c r="QNM2" s="153"/>
      <c r="QNN2" s="153"/>
      <c r="QNO2" s="153"/>
      <c r="QNP2" s="153"/>
      <c r="QNQ2" s="153"/>
      <c r="QNR2" s="153"/>
      <c r="QNS2" s="153"/>
      <c r="QNT2" s="153"/>
      <c r="QNU2" s="153"/>
      <c r="QNV2" s="153"/>
      <c r="QNW2" s="153"/>
      <c r="QNX2" s="153"/>
      <c r="QNY2" s="153"/>
      <c r="QNZ2" s="153"/>
      <c r="QOA2" s="153"/>
      <c r="QOB2" s="153"/>
      <c r="QOC2" s="153"/>
      <c r="QOD2" s="153"/>
      <c r="QOE2" s="153"/>
      <c r="QOF2" s="153"/>
      <c r="QOG2" s="153"/>
      <c r="QOH2" s="153"/>
      <c r="QOI2" s="153"/>
      <c r="QOJ2" s="153"/>
      <c r="QOK2" s="153"/>
      <c r="QOL2" s="153"/>
      <c r="QOM2" s="153"/>
      <c r="QON2" s="153"/>
      <c r="QOO2" s="153"/>
      <c r="QOP2" s="153"/>
      <c r="QOQ2" s="153"/>
      <c r="QOR2" s="153"/>
      <c r="QOS2" s="153"/>
      <c r="QOT2" s="153"/>
      <c r="QOU2" s="153"/>
      <c r="QOV2" s="153"/>
      <c r="QOW2" s="153"/>
      <c r="QOX2" s="153"/>
      <c r="QOY2" s="153"/>
      <c r="QOZ2" s="153"/>
      <c r="QPA2" s="153"/>
      <c r="QPB2" s="153"/>
      <c r="QPC2" s="153"/>
      <c r="QPD2" s="153"/>
      <c r="QPE2" s="153"/>
      <c r="QPF2" s="153"/>
      <c r="QPG2" s="153"/>
      <c r="QPH2" s="153"/>
      <c r="QPI2" s="153"/>
      <c r="QPJ2" s="153"/>
      <c r="QPK2" s="153"/>
      <c r="QPL2" s="153"/>
      <c r="QPM2" s="153"/>
      <c r="QPN2" s="153"/>
      <c r="QPO2" s="153"/>
      <c r="QPP2" s="153"/>
      <c r="QPQ2" s="153"/>
      <c r="QPR2" s="153"/>
      <c r="QPS2" s="153"/>
      <c r="QPT2" s="153"/>
      <c r="QPU2" s="153"/>
      <c r="QPV2" s="153"/>
      <c r="QPW2" s="153"/>
      <c r="QPX2" s="153"/>
      <c r="QPY2" s="153"/>
      <c r="QPZ2" s="153"/>
      <c r="QQA2" s="153"/>
      <c r="QQB2" s="153"/>
      <c r="QQC2" s="153"/>
      <c r="QQD2" s="153"/>
      <c r="QQE2" s="153"/>
      <c r="QQF2" s="153"/>
      <c r="QQG2" s="153"/>
      <c r="QQH2" s="153"/>
      <c r="QQI2" s="153"/>
      <c r="QQJ2" s="153"/>
      <c r="QQK2" s="153"/>
      <c r="QQL2" s="153"/>
      <c r="QQM2" s="153"/>
      <c r="QQN2" s="153"/>
      <c r="QQO2" s="153"/>
      <c r="QQP2" s="153"/>
      <c r="QQQ2" s="153"/>
      <c r="QQR2" s="153"/>
      <c r="QQS2" s="153"/>
      <c r="QQT2" s="153"/>
      <c r="QQU2" s="153"/>
      <c r="QQV2" s="153"/>
      <c r="QQW2" s="153"/>
      <c r="QQX2" s="153"/>
      <c r="QQY2" s="153"/>
      <c r="QQZ2" s="153"/>
      <c r="QRA2" s="153"/>
      <c r="QRB2" s="153"/>
      <c r="QRC2" s="153"/>
      <c r="QRD2" s="153"/>
      <c r="QRE2" s="153"/>
      <c r="QRF2" s="153"/>
      <c r="QRG2" s="153"/>
      <c r="QRH2" s="153"/>
      <c r="QRI2" s="153"/>
      <c r="QRJ2" s="153"/>
      <c r="QRK2" s="153"/>
      <c r="QRL2" s="153"/>
      <c r="QRM2" s="153"/>
      <c r="QRN2" s="153"/>
      <c r="QRO2" s="153"/>
      <c r="QRP2" s="153"/>
      <c r="QRQ2" s="153"/>
      <c r="QRR2" s="153"/>
      <c r="QRS2" s="153"/>
      <c r="QRT2" s="153"/>
      <c r="QRU2" s="153"/>
      <c r="QRV2" s="153"/>
      <c r="QRW2" s="153"/>
      <c r="QRX2" s="153"/>
      <c r="QRY2" s="153"/>
      <c r="QRZ2" s="153"/>
      <c r="QSA2" s="153"/>
      <c r="QSB2" s="153"/>
      <c r="QSC2" s="153"/>
      <c r="QSD2" s="153"/>
      <c r="QSE2" s="153"/>
      <c r="QSF2" s="153"/>
      <c r="QSG2" s="153"/>
      <c r="QSH2" s="153"/>
      <c r="QSI2" s="153"/>
      <c r="QSJ2" s="153"/>
      <c r="QSK2" s="153"/>
      <c r="QSL2" s="153"/>
      <c r="QSM2" s="153"/>
      <c r="QSN2" s="153"/>
      <c r="QSO2" s="153"/>
      <c r="QSP2" s="153"/>
      <c r="QSQ2" s="153"/>
      <c r="QSR2" s="153"/>
      <c r="QSS2" s="153"/>
      <c r="QST2" s="153"/>
      <c r="QSU2" s="153"/>
      <c r="QSV2" s="153"/>
      <c r="QSW2" s="153"/>
      <c r="QSX2" s="153"/>
      <c r="QSY2" s="153"/>
      <c r="QSZ2" s="153"/>
      <c r="QTA2" s="153"/>
      <c r="QTB2" s="153"/>
      <c r="QTC2" s="153"/>
      <c r="QTD2" s="153"/>
      <c r="QTE2" s="153"/>
      <c r="QTF2" s="153"/>
      <c r="QTG2" s="153"/>
      <c r="QTH2" s="153"/>
      <c r="QTI2" s="153"/>
      <c r="QTJ2" s="153"/>
      <c r="QTK2" s="153"/>
      <c r="QTL2" s="153"/>
      <c r="QTM2" s="153"/>
      <c r="QTN2" s="153"/>
      <c r="QTO2" s="153"/>
      <c r="QTP2" s="153"/>
      <c r="QTQ2" s="153"/>
      <c r="QTR2" s="153"/>
      <c r="QTS2" s="153"/>
      <c r="QTT2" s="153"/>
      <c r="QTU2" s="153"/>
      <c r="QTV2" s="153"/>
      <c r="QTW2" s="153"/>
      <c r="QTX2" s="153"/>
      <c r="QTY2" s="153"/>
      <c r="QTZ2" s="153"/>
      <c r="QUA2" s="153"/>
      <c r="QUB2" s="153"/>
      <c r="QUC2" s="153"/>
      <c r="QUD2" s="153"/>
      <c r="QUE2" s="153"/>
      <c r="QUF2" s="153"/>
      <c r="QUG2" s="153"/>
      <c r="QUH2" s="153"/>
      <c r="QUI2" s="153"/>
      <c r="QUJ2" s="153"/>
      <c r="QUK2" s="153"/>
      <c r="QUL2" s="153"/>
      <c r="QUM2" s="153"/>
      <c r="QUN2" s="153"/>
      <c r="QUO2" s="153"/>
      <c r="QUP2" s="153"/>
      <c r="QUQ2" s="153"/>
      <c r="QUR2" s="153"/>
      <c r="QUS2" s="153"/>
      <c r="QUT2" s="153"/>
      <c r="QUU2" s="153"/>
      <c r="QUV2" s="153"/>
      <c r="QUW2" s="153"/>
      <c r="QUX2" s="153"/>
      <c r="QUY2" s="153"/>
      <c r="QUZ2" s="153"/>
      <c r="QVA2" s="153"/>
      <c r="QVB2" s="153"/>
      <c r="QVC2" s="153"/>
      <c r="QVD2" s="153"/>
      <c r="QVE2" s="153"/>
      <c r="QVF2" s="153"/>
      <c r="QVG2" s="153"/>
      <c r="QVH2" s="153"/>
      <c r="QVI2" s="153"/>
      <c r="QVJ2" s="153"/>
      <c r="QVK2" s="153"/>
      <c r="QVL2" s="153"/>
      <c r="QVM2" s="153"/>
      <c r="QVN2" s="153"/>
      <c r="QVO2" s="153"/>
      <c r="QVP2" s="153"/>
      <c r="QVQ2" s="153"/>
      <c r="QVR2" s="153"/>
      <c r="QVS2" s="153"/>
      <c r="QVT2" s="153"/>
      <c r="QVU2" s="153"/>
      <c r="QVV2" s="153"/>
      <c r="QVW2" s="153"/>
      <c r="QVX2" s="153"/>
      <c r="QVY2" s="153"/>
      <c r="QVZ2" s="153"/>
      <c r="QWA2" s="153"/>
      <c r="QWB2" s="153"/>
      <c r="QWC2" s="153"/>
      <c r="QWD2" s="153"/>
      <c r="QWE2" s="153"/>
      <c r="QWF2" s="153"/>
      <c r="QWG2" s="153"/>
      <c r="QWH2" s="153"/>
      <c r="QWI2" s="153"/>
      <c r="QWJ2" s="153"/>
      <c r="QWK2" s="153"/>
      <c r="QWL2" s="153"/>
      <c r="QWM2" s="153"/>
      <c r="QWN2" s="153"/>
      <c r="QWO2" s="153"/>
      <c r="QWP2" s="153"/>
      <c r="QWQ2" s="153"/>
      <c r="QWR2" s="153"/>
      <c r="QWS2" s="153"/>
      <c r="QWT2" s="153"/>
      <c r="QWU2" s="153"/>
      <c r="QWV2" s="153"/>
      <c r="QWW2" s="153"/>
      <c r="QWX2" s="153"/>
      <c r="QWY2" s="153"/>
      <c r="QWZ2" s="153"/>
      <c r="QXA2" s="153"/>
      <c r="QXB2" s="153"/>
      <c r="QXC2" s="153"/>
      <c r="QXD2" s="153"/>
      <c r="QXE2" s="153"/>
      <c r="QXF2" s="153"/>
      <c r="QXG2" s="153"/>
      <c r="QXH2" s="153"/>
      <c r="QXI2" s="153"/>
      <c r="QXJ2" s="153"/>
      <c r="QXK2" s="153"/>
      <c r="QXL2" s="153"/>
      <c r="QXM2" s="153"/>
      <c r="QXN2" s="153"/>
      <c r="QXO2" s="153"/>
      <c r="QXP2" s="153"/>
      <c r="QXQ2" s="153"/>
      <c r="QXR2" s="153"/>
      <c r="QXS2" s="153"/>
      <c r="QXT2" s="153"/>
      <c r="QXU2" s="153"/>
      <c r="QXV2" s="153"/>
      <c r="QXW2" s="153"/>
      <c r="QXX2" s="153"/>
      <c r="QXY2" s="153"/>
      <c r="QXZ2" s="153"/>
      <c r="QYA2" s="153"/>
      <c r="QYB2" s="153"/>
      <c r="QYC2" s="153"/>
      <c r="QYD2" s="153"/>
      <c r="QYE2" s="153"/>
      <c r="QYF2" s="153"/>
      <c r="QYG2" s="153"/>
      <c r="QYH2" s="153"/>
      <c r="QYI2" s="153"/>
      <c r="QYJ2" s="153"/>
      <c r="QYK2" s="153"/>
      <c r="QYL2" s="153"/>
      <c r="QYM2" s="153"/>
      <c r="QYN2" s="153"/>
      <c r="QYO2" s="153"/>
      <c r="QYP2" s="153"/>
      <c r="QYQ2" s="153"/>
      <c r="QYR2" s="153"/>
      <c r="QYS2" s="153"/>
      <c r="QYT2" s="153"/>
      <c r="QYU2" s="153"/>
      <c r="QYV2" s="153"/>
      <c r="QYW2" s="153"/>
      <c r="QYX2" s="153"/>
      <c r="QYY2" s="153"/>
      <c r="QYZ2" s="153"/>
      <c r="QZA2" s="153"/>
      <c r="QZB2" s="153"/>
      <c r="QZC2" s="153"/>
      <c r="QZD2" s="153"/>
      <c r="QZE2" s="153"/>
      <c r="QZF2" s="153"/>
      <c r="QZG2" s="153"/>
      <c r="QZH2" s="153"/>
      <c r="QZI2" s="153"/>
      <c r="QZJ2" s="153"/>
      <c r="QZK2" s="153"/>
      <c r="QZL2" s="153"/>
      <c r="QZM2" s="153"/>
      <c r="QZN2" s="153"/>
      <c r="QZO2" s="153"/>
      <c r="QZP2" s="153"/>
      <c r="QZQ2" s="153"/>
      <c r="QZR2" s="153"/>
      <c r="QZS2" s="153"/>
      <c r="QZT2" s="153"/>
      <c r="QZU2" s="153"/>
      <c r="QZV2" s="153"/>
      <c r="QZW2" s="153"/>
      <c r="QZX2" s="153"/>
      <c r="QZY2" s="153"/>
      <c r="QZZ2" s="153"/>
      <c r="RAA2" s="153"/>
      <c r="RAB2" s="153"/>
      <c r="RAC2" s="153"/>
      <c r="RAD2" s="153"/>
      <c r="RAE2" s="153"/>
      <c r="RAF2" s="153"/>
      <c r="RAG2" s="153"/>
      <c r="RAH2" s="153"/>
      <c r="RAI2" s="153"/>
      <c r="RAJ2" s="153"/>
      <c r="RAK2" s="153"/>
      <c r="RAL2" s="153"/>
      <c r="RAM2" s="153"/>
      <c r="RAN2" s="153"/>
      <c r="RAO2" s="153"/>
      <c r="RAP2" s="153"/>
      <c r="RAQ2" s="153"/>
      <c r="RAR2" s="153"/>
      <c r="RAS2" s="153"/>
      <c r="RAT2" s="153"/>
      <c r="RAU2" s="153"/>
      <c r="RAV2" s="153"/>
      <c r="RAW2" s="153"/>
      <c r="RAX2" s="153"/>
      <c r="RAY2" s="153"/>
      <c r="RAZ2" s="153"/>
      <c r="RBA2" s="153"/>
      <c r="RBB2" s="153"/>
      <c r="RBC2" s="153"/>
      <c r="RBD2" s="153"/>
      <c r="RBE2" s="153"/>
      <c r="RBF2" s="153"/>
      <c r="RBG2" s="153"/>
      <c r="RBH2" s="153"/>
      <c r="RBI2" s="153"/>
      <c r="RBJ2" s="153"/>
      <c r="RBK2" s="153"/>
      <c r="RBL2" s="153"/>
      <c r="RBM2" s="153"/>
      <c r="RBN2" s="153"/>
      <c r="RBO2" s="153"/>
      <c r="RBP2" s="153"/>
      <c r="RBQ2" s="153"/>
      <c r="RBR2" s="153"/>
      <c r="RBS2" s="153"/>
      <c r="RBT2" s="153"/>
      <c r="RBU2" s="153"/>
      <c r="RBV2" s="153"/>
      <c r="RBW2" s="153"/>
      <c r="RBX2" s="153"/>
      <c r="RBY2" s="153"/>
      <c r="RBZ2" s="153"/>
      <c r="RCA2" s="153"/>
      <c r="RCB2" s="153"/>
      <c r="RCC2" s="153"/>
      <c r="RCD2" s="153"/>
      <c r="RCE2" s="153"/>
      <c r="RCF2" s="153"/>
      <c r="RCG2" s="153"/>
      <c r="RCH2" s="153"/>
      <c r="RCI2" s="153"/>
      <c r="RCJ2" s="153"/>
      <c r="RCK2" s="153"/>
      <c r="RCL2" s="153"/>
      <c r="RCM2" s="153"/>
      <c r="RCN2" s="153"/>
      <c r="RCO2" s="153"/>
      <c r="RCP2" s="153"/>
      <c r="RCQ2" s="153"/>
      <c r="RCR2" s="153"/>
      <c r="RCS2" s="153"/>
      <c r="RCT2" s="153"/>
      <c r="RCU2" s="153"/>
      <c r="RCV2" s="153"/>
      <c r="RCW2" s="153"/>
      <c r="RCX2" s="153"/>
      <c r="RCY2" s="153"/>
      <c r="RCZ2" s="153"/>
      <c r="RDA2" s="153"/>
      <c r="RDB2" s="153"/>
      <c r="RDC2" s="153"/>
      <c r="RDD2" s="153"/>
      <c r="RDE2" s="153"/>
      <c r="RDF2" s="153"/>
      <c r="RDG2" s="153"/>
      <c r="RDH2" s="153"/>
      <c r="RDI2" s="153"/>
      <c r="RDJ2" s="153"/>
      <c r="RDK2" s="153"/>
      <c r="RDL2" s="153"/>
      <c r="RDM2" s="153"/>
      <c r="RDN2" s="153"/>
      <c r="RDO2" s="153"/>
      <c r="RDP2" s="153"/>
      <c r="RDQ2" s="153"/>
      <c r="RDR2" s="153"/>
      <c r="RDS2" s="153"/>
      <c r="RDT2" s="153"/>
      <c r="RDU2" s="153"/>
      <c r="RDV2" s="153"/>
      <c r="RDW2" s="153"/>
      <c r="RDX2" s="153"/>
      <c r="RDY2" s="153"/>
      <c r="RDZ2" s="153"/>
      <c r="REA2" s="153"/>
      <c r="REB2" s="153"/>
      <c r="REC2" s="153"/>
      <c r="RED2" s="153"/>
      <c r="REE2" s="153"/>
      <c r="REF2" s="153"/>
      <c r="REG2" s="153"/>
      <c r="REH2" s="153"/>
      <c r="REI2" s="153"/>
      <c r="REJ2" s="153"/>
      <c r="REK2" s="153"/>
      <c r="REL2" s="153"/>
      <c r="REM2" s="153"/>
      <c r="REN2" s="153"/>
      <c r="REO2" s="153"/>
      <c r="REP2" s="153"/>
      <c r="REQ2" s="153"/>
      <c r="RER2" s="153"/>
      <c r="RES2" s="153"/>
      <c r="RET2" s="153"/>
      <c r="REU2" s="153"/>
      <c r="REV2" s="153"/>
      <c r="REW2" s="153"/>
      <c r="REX2" s="153"/>
      <c r="REY2" s="153"/>
      <c r="REZ2" s="153"/>
      <c r="RFA2" s="153"/>
      <c r="RFB2" s="153"/>
      <c r="RFC2" s="153"/>
      <c r="RFD2" s="153"/>
      <c r="RFE2" s="153"/>
      <c r="RFF2" s="153"/>
      <c r="RFG2" s="153"/>
      <c r="RFH2" s="153"/>
      <c r="RFI2" s="153"/>
      <c r="RFJ2" s="153"/>
      <c r="RFK2" s="153"/>
      <c r="RFL2" s="153"/>
      <c r="RFM2" s="153"/>
      <c r="RFN2" s="153"/>
      <c r="RFO2" s="153"/>
      <c r="RFP2" s="153"/>
      <c r="RFQ2" s="153"/>
      <c r="RFR2" s="153"/>
      <c r="RFS2" s="153"/>
      <c r="RFT2" s="153"/>
      <c r="RFU2" s="153"/>
      <c r="RFV2" s="153"/>
      <c r="RFW2" s="153"/>
      <c r="RFX2" s="153"/>
      <c r="RFY2" s="153"/>
      <c r="RFZ2" s="153"/>
      <c r="RGA2" s="153"/>
      <c r="RGB2" s="153"/>
      <c r="RGC2" s="153"/>
      <c r="RGD2" s="153"/>
      <c r="RGE2" s="153"/>
      <c r="RGF2" s="153"/>
      <c r="RGG2" s="153"/>
      <c r="RGH2" s="153"/>
      <c r="RGI2" s="153"/>
      <c r="RGJ2" s="153"/>
      <c r="RGK2" s="153"/>
      <c r="RGL2" s="153"/>
      <c r="RGM2" s="153"/>
      <c r="RGN2" s="153"/>
      <c r="RGO2" s="153"/>
      <c r="RGP2" s="153"/>
      <c r="RGQ2" s="153"/>
      <c r="RGR2" s="153"/>
      <c r="RGS2" s="153"/>
      <c r="RGT2" s="153"/>
      <c r="RGU2" s="153"/>
      <c r="RGV2" s="153"/>
      <c r="RGW2" s="153"/>
      <c r="RGX2" s="153"/>
      <c r="RGY2" s="153"/>
      <c r="RGZ2" s="153"/>
      <c r="RHA2" s="153"/>
      <c r="RHB2" s="153"/>
      <c r="RHC2" s="153"/>
      <c r="RHD2" s="153"/>
      <c r="RHE2" s="153"/>
      <c r="RHF2" s="153"/>
      <c r="RHG2" s="153"/>
      <c r="RHH2" s="153"/>
      <c r="RHI2" s="153"/>
      <c r="RHJ2" s="153"/>
      <c r="RHK2" s="153"/>
      <c r="RHL2" s="153"/>
      <c r="RHM2" s="153"/>
      <c r="RHN2" s="153"/>
      <c r="RHO2" s="153"/>
      <c r="RHP2" s="153"/>
      <c r="RHQ2" s="153"/>
      <c r="RHR2" s="153"/>
      <c r="RHS2" s="153"/>
      <c r="RHT2" s="153"/>
      <c r="RHU2" s="153"/>
      <c r="RHV2" s="153"/>
      <c r="RHW2" s="153"/>
      <c r="RHX2" s="153"/>
      <c r="RHY2" s="153"/>
      <c r="RHZ2" s="153"/>
      <c r="RIA2" s="153"/>
      <c r="RIB2" s="153"/>
      <c r="RIC2" s="153"/>
      <c r="RID2" s="153"/>
      <c r="RIE2" s="153"/>
      <c r="RIF2" s="153"/>
      <c r="RIG2" s="153"/>
      <c r="RIH2" s="153"/>
      <c r="RII2" s="153"/>
      <c r="RIJ2" s="153"/>
      <c r="RIK2" s="153"/>
      <c r="RIL2" s="153"/>
      <c r="RIM2" s="153"/>
      <c r="RIN2" s="153"/>
      <c r="RIO2" s="153"/>
      <c r="RIP2" s="153"/>
      <c r="RIQ2" s="153"/>
      <c r="RIR2" s="153"/>
      <c r="RIS2" s="153"/>
      <c r="RIT2" s="153"/>
      <c r="RIU2" s="153"/>
      <c r="RIV2" s="153"/>
      <c r="RIW2" s="153"/>
      <c r="RIX2" s="153"/>
      <c r="RIY2" s="153"/>
      <c r="RIZ2" s="153"/>
      <c r="RJA2" s="153"/>
      <c r="RJB2" s="153"/>
      <c r="RJC2" s="153"/>
      <c r="RJD2" s="153"/>
      <c r="RJE2" s="153"/>
      <c r="RJF2" s="153"/>
      <c r="RJG2" s="153"/>
      <c r="RJH2" s="153"/>
      <c r="RJI2" s="153"/>
      <c r="RJJ2" s="153"/>
      <c r="RJK2" s="153"/>
      <c r="RJL2" s="153"/>
      <c r="RJM2" s="153"/>
      <c r="RJN2" s="153"/>
      <c r="RJO2" s="153"/>
      <c r="RJP2" s="153"/>
      <c r="RJQ2" s="153"/>
      <c r="RJR2" s="153"/>
      <c r="RJS2" s="153"/>
      <c r="RJT2" s="153"/>
      <c r="RJU2" s="153"/>
      <c r="RJV2" s="153"/>
      <c r="RJW2" s="153"/>
      <c r="RJX2" s="153"/>
      <c r="RJY2" s="153"/>
      <c r="RJZ2" s="153"/>
      <c r="RKA2" s="153"/>
      <c r="RKB2" s="153"/>
      <c r="RKC2" s="153"/>
      <c r="RKD2" s="153"/>
      <c r="RKE2" s="153"/>
      <c r="RKF2" s="153"/>
      <c r="RKG2" s="153"/>
      <c r="RKH2" s="153"/>
      <c r="RKI2" s="153"/>
      <c r="RKJ2" s="153"/>
      <c r="RKK2" s="153"/>
      <c r="RKL2" s="153"/>
      <c r="RKM2" s="153"/>
      <c r="RKN2" s="153"/>
      <c r="RKO2" s="153"/>
      <c r="RKP2" s="153"/>
      <c r="RKQ2" s="153"/>
      <c r="RKR2" s="153"/>
      <c r="RKS2" s="153"/>
      <c r="RKT2" s="153"/>
      <c r="RKU2" s="153"/>
      <c r="RKV2" s="153"/>
      <c r="RKW2" s="153"/>
      <c r="RKX2" s="153"/>
      <c r="RKY2" s="153"/>
      <c r="RKZ2" s="153"/>
      <c r="RLA2" s="153"/>
      <c r="RLB2" s="153"/>
      <c r="RLC2" s="153"/>
      <c r="RLD2" s="153"/>
      <c r="RLE2" s="153"/>
      <c r="RLF2" s="153"/>
      <c r="RLG2" s="153"/>
      <c r="RLH2" s="153"/>
      <c r="RLI2" s="153"/>
      <c r="RLJ2" s="153"/>
      <c r="RLK2" s="153"/>
      <c r="RLL2" s="153"/>
      <c r="RLM2" s="153"/>
      <c r="RLN2" s="153"/>
      <c r="RLO2" s="153"/>
      <c r="RLP2" s="153"/>
      <c r="RLQ2" s="153"/>
      <c r="RLR2" s="153"/>
      <c r="RLS2" s="153"/>
      <c r="RLT2" s="153"/>
      <c r="RLU2" s="153"/>
      <c r="RLV2" s="153"/>
      <c r="RLW2" s="153"/>
      <c r="RLX2" s="153"/>
      <c r="RLY2" s="153"/>
      <c r="RLZ2" s="153"/>
      <c r="RMA2" s="153"/>
      <c r="RMB2" s="153"/>
      <c r="RMC2" s="153"/>
      <c r="RMD2" s="153"/>
      <c r="RME2" s="153"/>
      <c r="RMF2" s="153"/>
      <c r="RMG2" s="153"/>
      <c r="RMH2" s="153"/>
      <c r="RMI2" s="153"/>
      <c r="RMJ2" s="153"/>
      <c r="RMK2" s="153"/>
      <c r="RML2" s="153"/>
      <c r="RMM2" s="153"/>
      <c r="RMN2" s="153"/>
      <c r="RMO2" s="153"/>
      <c r="RMP2" s="153"/>
      <c r="RMQ2" s="153"/>
      <c r="RMR2" s="153"/>
      <c r="RMS2" s="153"/>
      <c r="RMT2" s="153"/>
      <c r="RMU2" s="153"/>
      <c r="RMV2" s="153"/>
      <c r="RMW2" s="153"/>
      <c r="RMX2" s="153"/>
      <c r="RMY2" s="153"/>
      <c r="RMZ2" s="153"/>
      <c r="RNA2" s="153"/>
      <c r="RNB2" s="153"/>
      <c r="RNC2" s="153"/>
      <c r="RND2" s="153"/>
      <c r="RNE2" s="153"/>
      <c r="RNF2" s="153"/>
      <c r="RNG2" s="153"/>
      <c r="RNH2" s="153"/>
      <c r="RNI2" s="153"/>
      <c r="RNJ2" s="153"/>
      <c r="RNK2" s="153"/>
      <c r="RNL2" s="153"/>
      <c r="RNM2" s="153"/>
      <c r="RNN2" s="153"/>
      <c r="RNO2" s="153"/>
      <c r="RNP2" s="153"/>
      <c r="RNQ2" s="153"/>
      <c r="RNR2" s="153"/>
      <c r="RNS2" s="153"/>
      <c r="RNT2" s="153"/>
      <c r="RNU2" s="153"/>
      <c r="RNV2" s="153"/>
      <c r="RNW2" s="153"/>
      <c r="RNX2" s="153"/>
      <c r="RNY2" s="153"/>
      <c r="RNZ2" s="153"/>
      <c r="ROA2" s="153"/>
      <c r="ROB2" s="153"/>
      <c r="ROC2" s="153"/>
      <c r="ROD2" s="153"/>
      <c r="ROE2" s="153"/>
      <c r="ROF2" s="153"/>
      <c r="ROG2" s="153"/>
      <c r="ROH2" s="153"/>
      <c r="ROI2" s="153"/>
      <c r="ROJ2" s="153"/>
      <c r="ROK2" s="153"/>
      <c r="ROL2" s="153"/>
      <c r="ROM2" s="153"/>
      <c r="RON2" s="153"/>
      <c r="ROO2" s="153"/>
      <c r="ROP2" s="153"/>
      <c r="ROQ2" s="153"/>
      <c r="ROR2" s="153"/>
      <c r="ROS2" s="153"/>
      <c r="ROT2" s="153"/>
      <c r="ROU2" s="153"/>
      <c r="ROV2" s="153"/>
      <c r="ROW2" s="153"/>
      <c r="ROX2" s="153"/>
      <c r="ROY2" s="153"/>
      <c r="ROZ2" s="153"/>
      <c r="RPA2" s="153"/>
      <c r="RPB2" s="153"/>
      <c r="RPC2" s="153"/>
      <c r="RPD2" s="153"/>
      <c r="RPE2" s="153"/>
      <c r="RPF2" s="153"/>
      <c r="RPG2" s="153"/>
      <c r="RPH2" s="153"/>
      <c r="RPI2" s="153"/>
      <c r="RPJ2" s="153"/>
      <c r="RPK2" s="153"/>
      <c r="RPL2" s="153"/>
      <c r="RPM2" s="153"/>
      <c r="RPN2" s="153"/>
      <c r="RPO2" s="153"/>
      <c r="RPP2" s="153"/>
      <c r="RPQ2" s="153"/>
      <c r="RPR2" s="153"/>
      <c r="RPS2" s="153"/>
      <c r="RPT2" s="153"/>
      <c r="RPU2" s="153"/>
      <c r="RPV2" s="153"/>
      <c r="RPW2" s="153"/>
      <c r="RPX2" s="153"/>
      <c r="RPY2" s="153"/>
      <c r="RPZ2" s="153"/>
      <c r="RQA2" s="153"/>
      <c r="RQB2" s="153"/>
      <c r="RQC2" s="153"/>
      <c r="RQD2" s="153"/>
      <c r="RQE2" s="153"/>
      <c r="RQF2" s="153"/>
      <c r="RQG2" s="153"/>
      <c r="RQH2" s="153"/>
      <c r="RQI2" s="153"/>
      <c r="RQJ2" s="153"/>
      <c r="RQK2" s="153"/>
      <c r="RQL2" s="153"/>
      <c r="RQM2" s="153"/>
      <c r="RQN2" s="153"/>
      <c r="RQO2" s="153"/>
      <c r="RQP2" s="153"/>
      <c r="RQQ2" s="153"/>
      <c r="RQR2" s="153"/>
      <c r="RQS2" s="153"/>
      <c r="RQT2" s="153"/>
      <c r="RQU2" s="153"/>
      <c r="RQV2" s="153"/>
      <c r="RQW2" s="153"/>
      <c r="RQX2" s="153"/>
      <c r="RQY2" s="153"/>
      <c r="RQZ2" s="153"/>
      <c r="RRA2" s="153"/>
      <c r="RRB2" s="153"/>
      <c r="RRC2" s="153"/>
      <c r="RRD2" s="153"/>
      <c r="RRE2" s="153"/>
      <c r="RRF2" s="153"/>
      <c r="RRG2" s="153"/>
      <c r="RRH2" s="153"/>
      <c r="RRI2" s="153"/>
      <c r="RRJ2" s="153"/>
      <c r="RRK2" s="153"/>
      <c r="RRL2" s="153"/>
      <c r="RRM2" s="153"/>
      <c r="RRN2" s="153"/>
      <c r="RRO2" s="153"/>
      <c r="RRP2" s="153"/>
      <c r="RRQ2" s="153"/>
      <c r="RRR2" s="153"/>
      <c r="RRS2" s="153"/>
      <c r="RRT2" s="153"/>
      <c r="RRU2" s="153"/>
      <c r="RRV2" s="153"/>
      <c r="RRW2" s="153"/>
      <c r="RRX2" s="153"/>
      <c r="RRY2" s="153"/>
      <c r="RRZ2" s="153"/>
      <c r="RSA2" s="153"/>
      <c r="RSB2" s="153"/>
      <c r="RSC2" s="153"/>
      <c r="RSD2" s="153"/>
      <c r="RSE2" s="153"/>
      <c r="RSF2" s="153"/>
      <c r="RSG2" s="153"/>
      <c r="RSH2" s="153"/>
      <c r="RSI2" s="153"/>
      <c r="RSJ2" s="153"/>
      <c r="RSK2" s="153"/>
      <c r="RSL2" s="153"/>
      <c r="RSM2" s="153"/>
      <c r="RSN2" s="153"/>
      <c r="RSO2" s="153"/>
      <c r="RSP2" s="153"/>
      <c r="RSQ2" s="153"/>
      <c r="RSR2" s="153"/>
      <c r="RSS2" s="153"/>
      <c r="RST2" s="153"/>
      <c r="RSU2" s="153"/>
      <c r="RSV2" s="153"/>
      <c r="RSW2" s="153"/>
      <c r="RSX2" s="153"/>
      <c r="RSY2" s="153"/>
      <c r="RSZ2" s="153"/>
      <c r="RTA2" s="153"/>
      <c r="RTB2" s="153"/>
      <c r="RTC2" s="153"/>
      <c r="RTD2" s="153"/>
      <c r="RTE2" s="153"/>
      <c r="RTF2" s="153"/>
      <c r="RTG2" s="153"/>
      <c r="RTH2" s="153"/>
      <c r="RTI2" s="153"/>
      <c r="RTJ2" s="153"/>
      <c r="RTK2" s="153"/>
      <c r="RTL2" s="153"/>
      <c r="RTM2" s="153"/>
      <c r="RTN2" s="153"/>
      <c r="RTO2" s="153"/>
      <c r="RTP2" s="153"/>
      <c r="RTQ2" s="153"/>
      <c r="RTR2" s="153"/>
      <c r="RTS2" s="153"/>
      <c r="RTT2" s="153"/>
      <c r="RTU2" s="153"/>
      <c r="RTV2" s="153"/>
      <c r="RTW2" s="153"/>
      <c r="RTX2" s="153"/>
      <c r="RTY2" s="153"/>
      <c r="RTZ2" s="153"/>
      <c r="RUA2" s="153"/>
      <c r="RUB2" s="153"/>
      <c r="RUC2" s="153"/>
      <c r="RUD2" s="153"/>
      <c r="RUE2" s="153"/>
      <c r="RUF2" s="153"/>
      <c r="RUG2" s="153"/>
      <c r="RUH2" s="153"/>
      <c r="RUI2" s="153"/>
      <c r="RUJ2" s="153"/>
      <c r="RUK2" s="153"/>
      <c r="RUL2" s="153"/>
      <c r="RUM2" s="153"/>
      <c r="RUN2" s="153"/>
      <c r="RUO2" s="153"/>
      <c r="RUP2" s="153"/>
      <c r="RUQ2" s="153"/>
      <c r="RUR2" s="153"/>
      <c r="RUS2" s="153"/>
      <c r="RUT2" s="153"/>
      <c r="RUU2" s="153"/>
      <c r="RUV2" s="153"/>
      <c r="RUW2" s="153"/>
      <c r="RUX2" s="153"/>
      <c r="RUY2" s="153"/>
      <c r="RUZ2" s="153"/>
      <c r="RVA2" s="153"/>
      <c r="RVB2" s="153"/>
      <c r="RVC2" s="153"/>
      <c r="RVD2" s="153"/>
      <c r="RVE2" s="153"/>
      <c r="RVF2" s="153"/>
      <c r="RVG2" s="153"/>
      <c r="RVH2" s="153"/>
      <c r="RVI2" s="153"/>
      <c r="RVJ2" s="153"/>
      <c r="RVK2" s="153"/>
      <c r="RVL2" s="153"/>
      <c r="RVM2" s="153"/>
      <c r="RVN2" s="153"/>
      <c r="RVO2" s="153"/>
      <c r="RVP2" s="153"/>
      <c r="RVQ2" s="153"/>
      <c r="RVR2" s="153"/>
      <c r="RVS2" s="153"/>
      <c r="RVT2" s="153"/>
      <c r="RVU2" s="153"/>
      <c r="RVV2" s="153"/>
      <c r="RVW2" s="153"/>
      <c r="RVX2" s="153"/>
      <c r="RVY2" s="153"/>
      <c r="RVZ2" s="153"/>
      <c r="RWA2" s="153"/>
      <c r="RWB2" s="153"/>
      <c r="RWC2" s="153"/>
      <c r="RWD2" s="153"/>
      <c r="RWE2" s="153"/>
      <c r="RWF2" s="153"/>
      <c r="RWG2" s="153"/>
      <c r="RWH2" s="153"/>
      <c r="RWI2" s="153"/>
      <c r="RWJ2" s="153"/>
      <c r="RWK2" s="153"/>
      <c r="RWL2" s="153"/>
      <c r="RWM2" s="153"/>
      <c r="RWN2" s="153"/>
      <c r="RWO2" s="153"/>
      <c r="RWP2" s="153"/>
      <c r="RWQ2" s="153"/>
      <c r="RWR2" s="153"/>
      <c r="RWS2" s="153"/>
      <c r="RWT2" s="153"/>
      <c r="RWU2" s="153"/>
      <c r="RWV2" s="153"/>
      <c r="RWW2" s="153"/>
      <c r="RWX2" s="153"/>
      <c r="RWY2" s="153"/>
      <c r="RWZ2" s="153"/>
      <c r="RXA2" s="153"/>
      <c r="RXB2" s="153"/>
      <c r="RXC2" s="153"/>
      <c r="RXD2" s="153"/>
      <c r="RXE2" s="153"/>
      <c r="RXF2" s="153"/>
      <c r="RXG2" s="153"/>
      <c r="RXH2" s="153"/>
      <c r="RXI2" s="153"/>
      <c r="RXJ2" s="153"/>
      <c r="RXK2" s="153"/>
      <c r="RXL2" s="153"/>
      <c r="RXM2" s="153"/>
      <c r="RXN2" s="153"/>
      <c r="RXO2" s="153"/>
      <c r="RXP2" s="153"/>
      <c r="RXQ2" s="153"/>
      <c r="RXR2" s="153"/>
      <c r="RXS2" s="153"/>
      <c r="RXT2" s="153"/>
      <c r="RXU2" s="153"/>
      <c r="RXV2" s="153"/>
      <c r="RXW2" s="153"/>
      <c r="RXX2" s="153"/>
      <c r="RXY2" s="153"/>
      <c r="RXZ2" s="153"/>
      <c r="RYA2" s="153"/>
      <c r="RYB2" s="153"/>
      <c r="RYC2" s="153"/>
      <c r="RYD2" s="153"/>
      <c r="RYE2" s="153"/>
      <c r="RYF2" s="153"/>
      <c r="RYG2" s="153"/>
      <c r="RYH2" s="153"/>
      <c r="RYI2" s="153"/>
      <c r="RYJ2" s="153"/>
      <c r="RYK2" s="153"/>
      <c r="RYL2" s="153"/>
      <c r="RYM2" s="153"/>
      <c r="RYN2" s="153"/>
      <c r="RYO2" s="153"/>
      <c r="RYP2" s="153"/>
      <c r="RYQ2" s="153"/>
      <c r="RYR2" s="153"/>
      <c r="RYS2" s="153"/>
      <c r="RYT2" s="153"/>
      <c r="RYU2" s="153"/>
      <c r="RYV2" s="153"/>
      <c r="RYW2" s="153"/>
      <c r="RYX2" s="153"/>
      <c r="RYY2" s="153"/>
      <c r="RYZ2" s="153"/>
      <c r="RZA2" s="153"/>
      <c r="RZB2" s="153"/>
      <c r="RZC2" s="153"/>
      <c r="RZD2" s="153"/>
      <c r="RZE2" s="153"/>
      <c r="RZF2" s="153"/>
      <c r="RZG2" s="153"/>
      <c r="RZH2" s="153"/>
      <c r="RZI2" s="153"/>
      <c r="RZJ2" s="153"/>
      <c r="RZK2" s="153"/>
      <c r="RZL2" s="153"/>
      <c r="RZM2" s="153"/>
      <c r="RZN2" s="153"/>
      <c r="RZO2" s="153"/>
      <c r="RZP2" s="153"/>
      <c r="RZQ2" s="153"/>
      <c r="RZR2" s="153"/>
      <c r="RZS2" s="153"/>
      <c r="RZT2" s="153"/>
      <c r="RZU2" s="153"/>
      <c r="RZV2" s="153"/>
      <c r="RZW2" s="153"/>
      <c r="RZX2" s="153"/>
      <c r="RZY2" s="153"/>
      <c r="RZZ2" s="153"/>
      <c r="SAA2" s="153"/>
      <c r="SAB2" s="153"/>
      <c r="SAC2" s="153"/>
      <c r="SAD2" s="153"/>
      <c r="SAE2" s="153"/>
      <c r="SAF2" s="153"/>
      <c r="SAG2" s="153"/>
      <c r="SAH2" s="153"/>
      <c r="SAI2" s="153"/>
      <c r="SAJ2" s="153"/>
      <c r="SAK2" s="153"/>
      <c r="SAL2" s="153"/>
      <c r="SAM2" s="153"/>
      <c r="SAN2" s="153"/>
      <c r="SAO2" s="153"/>
      <c r="SAP2" s="153"/>
      <c r="SAQ2" s="153"/>
      <c r="SAR2" s="153"/>
      <c r="SAS2" s="153"/>
      <c r="SAT2" s="153"/>
      <c r="SAU2" s="153"/>
      <c r="SAV2" s="153"/>
      <c r="SAW2" s="153"/>
      <c r="SAX2" s="153"/>
      <c r="SAY2" s="153"/>
      <c r="SAZ2" s="153"/>
      <c r="SBA2" s="153"/>
      <c r="SBB2" s="153"/>
      <c r="SBC2" s="153"/>
      <c r="SBD2" s="153"/>
      <c r="SBE2" s="153"/>
      <c r="SBF2" s="153"/>
      <c r="SBG2" s="153"/>
      <c r="SBH2" s="153"/>
      <c r="SBI2" s="153"/>
      <c r="SBJ2" s="153"/>
      <c r="SBK2" s="153"/>
      <c r="SBL2" s="153"/>
      <c r="SBM2" s="153"/>
      <c r="SBN2" s="153"/>
      <c r="SBO2" s="153"/>
      <c r="SBP2" s="153"/>
      <c r="SBQ2" s="153"/>
      <c r="SBR2" s="153"/>
      <c r="SBS2" s="153"/>
      <c r="SBT2" s="153"/>
      <c r="SBU2" s="153"/>
      <c r="SBV2" s="153"/>
      <c r="SBW2" s="153"/>
      <c r="SBX2" s="153"/>
      <c r="SBY2" s="153"/>
      <c r="SBZ2" s="153"/>
      <c r="SCA2" s="153"/>
      <c r="SCB2" s="153"/>
      <c r="SCC2" s="153"/>
      <c r="SCD2" s="153"/>
      <c r="SCE2" s="153"/>
      <c r="SCF2" s="153"/>
      <c r="SCG2" s="153"/>
      <c r="SCH2" s="153"/>
      <c r="SCI2" s="153"/>
      <c r="SCJ2" s="153"/>
      <c r="SCK2" s="153"/>
      <c r="SCL2" s="153"/>
      <c r="SCM2" s="153"/>
      <c r="SCN2" s="153"/>
      <c r="SCO2" s="153"/>
      <c r="SCP2" s="153"/>
      <c r="SCQ2" s="153"/>
      <c r="SCR2" s="153"/>
      <c r="SCS2" s="153"/>
      <c r="SCT2" s="153"/>
      <c r="SCU2" s="153"/>
      <c r="SCV2" s="153"/>
      <c r="SCW2" s="153"/>
      <c r="SCX2" s="153"/>
      <c r="SCY2" s="153"/>
      <c r="SCZ2" s="153"/>
      <c r="SDA2" s="153"/>
      <c r="SDB2" s="153"/>
      <c r="SDC2" s="153"/>
      <c r="SDD2" s="153"/>
      <c r="SDE2" s="153"/>
      <c r="SDF2" s="153"/>
      <c r="SDG2" s="153"/>
      <c r="SDH2" s="153"/>
      <c r="SDI2" s="153"/>
      <c r="SDJ2" s="153"/>
      <c r="SDK2" s="153"/>
      <c r="SDL2" s="153"/>
      <c r="SDM2" s="153"/>
      <c r="SDN2" s="153"/>
      <c r="SDO2" s="153"/>
      <c r="SDP2" s="153"/>
      <c r="SDQ2" s="153"/>
      <c r="SDR2" s="153"/>
      <c r="SDS2" s="153"/>
      <c r="SDT2" s="153"/>
      <c r="SDU2" s="153"/>
      <c r="SDV2" s="153"/>
      <c r="SDW2" s="153"/>
      <c r="SDX2" s="153"/>
      <c r="SDY2" s="153"/>
      <c r="SDZ2" s="153"/>
      <c r="SEA2" s="153"/>
      <c r="SEB2" s="153"/>
      <c r="SEC2" s="153"/>
      <c r="SED2" s="153"/>
      <c r="SEE2" s="153"/>
      <c r="SEF2" s="153"/>
      <c r="SEG2" s="153"/>
      <c r="SEH2" s="153"/>
      <c r="SEI2" s="153"/>
      <c r="SEJ2" s="153"/>
      <c r="SEK2" s="153"/>
      <c r="SEL2" s="153"/>
      <c r="SEM2" s="153"/>
      <c r="SEN2" s="153"/>
      <c r="SEO2" s="153"/>
      <c r="SEP2" s="153"/>
      <c r="SEQ2" s="153"/>
      <c r="SER2" s="153"/>
      <c r="SES2" s="153"/>
      <c r="SET2" s="153"/>
      <c r="SEU2" s="153"/>
      <c r="SEV2" s="153"/>
      <c r="SEW2" s="153"/>
      <c r="SEX2" s="153"/>
      <c r="SEY2" s="153"/>
      <c r="SEZ2" s="153"/>
      <c r="SFA2" s="153"/>
      <c r="SFB2" s="153"/>
      <c r="SFC2" s="153"/>
      <c r="SFD2" s="153"/>
      <c r="SFE2" s="153"/>
      <c r="SFF2" s="153"/>
      <c r="SFG2" s="153"/>
      <c r="SFH2" s="153"/>
      <c r="SFI2" s="153"/>
      <c r="SFJ2" s="153"/>
      <c r="SFK2" s="153"/>
      <c r="SFL2" s="153"/>
      <c r="SFM2" s="153"/>
      <c r="SFN2" s="153"/>
      <c r="SFO2" s="153"/>
      <c r="SFP2" s="153"/>
      <c r="SFQ2" s="153"/>
      <c r="SFR2" s="153"/>
      <c r="SFS2" s="153"/>
      <c r="SFT2" s="153"/>
      <c r="SFU2" s="153"/>
      <c r="SFV2" s="153"/>
      <c r="SFW2" s="153"/>
      <c r="SFX2" s="153"/>
      <c r="SFY2" s="153"/>
      <c r="SFZ2" s="153"/>
      <c r="SGA2" s="153"/>
      <c r="SGB2" s="153"/>
      <c r="SGC2" s="153"/>
      <c r="SGD2" s="153"/>
      <c r="SGE2" s="153"/>
      <c r="SGF2" s="153"/>
      <c r="SGG2" s="153"/>
      <c r="SGH2" s="153"/>
      <c r="SGI2" s="153"/>
      <c r="SGJ2" s="153"/>
      <c r="SGK2" s="153"/>
      <c r="SGL2" s="153"/>
      <c r="SGM2" s="153"/>
      <c r="SGN2" s="153"/>
      <c r="SGO2" s="153"/>
      <c r="SGP2" s="153"/>
      <c r="SGQ2" s="153"/>
      <c r="SGR2" s="153"/>
      <c r="SGS2" s="153"/>
      <c r="SGT2" s="153"/>
      <c r="SGU2" s="153"/>
      <c r="SGV2" s="153"/>
      <c r="SGW2" s="153"/>
      <c r="SGX2" s="153"/>
      <c r="SGY2" s="153"/>
      <c r="SGZ2" s="153"/>
      <c r="SHA2" s="153"/>
      <c r="SHB2" s="153"/>
      <c r="SHC2" s="153"/>
      <c r="SHD2" s="153"/>
      <c r="SHE2" s="153"/>
      <c r="SHF2" s="153"/>
      <c r="SHG2" s="153"/>
      <c r="SHH2" s="153"/>
      <c r="SHI2" s="153"/>
      <c r="SHJ2" s="153"/>
      <c r="SHK2" s="153"/>
      <c r="SHL2" s="153"/>
      <c r="SHM2" s="153"/>
      <c r="SHN2" s="153"/>
      <c r="SHO2" s="153"/>
      <c r="SHP2" s="153"/>
      <c r="SHQ2" s="153"/>
      <c r="SHR2" s="153"/>
      <c r="SHS2" s="153"/>
      <c r="SHT2" s="153"/>
      <c r="SHU2" s="153"/>
      <c r="SHV2" s="153"/>
      <c r="SHW2" s="153"/>
      <c r="SHX2" s="153"/>
      <c r="SHY2" s="153"/>
      <c r="SHZ2" s="153"/>
      <c r="SIA2" s="153"/>
      <c r="SIB2" s="153"/>
      <c r="SIC2" s="153"/>
      <c r="SID2" s="153"/>
      <c r="SIE2" s="153"/>
      <c r="SIF2" s="153"/>
      <c r="SIG2" s="153"/>
      <c r="SIH2" s="153"/>
      <c r="SII2" s="153"/>
      <c r="SIJ2" s="153"/>
      <c r="SIK2" s="153"/>
      <c r="SIL2" s="153"/>
      <c r="SIM2" s="153"/>
      <c r="SIN2" s="153"/>
      <c r="SIO2" s="153"/>
      <c r="SIP2" s="153"/>
      <c r="SIQ2" s="153"/>
      <c r="SIR2" s="153"/>
      <c r="SIS2" s="153"/>
      <c r="SIT2" s="153"/>
      <c r="SIU2" s="153"/>
      <c r="SIV2" s="153"/>
      <c r="SIW2" s="153"/>
      <c r="SIX2" s="153"/>
      <c r="SIY2" s="153"/>
      <c r="SIZ2" s="153"/>
      <c r="SJA2" s="153"/>
      <c r="SJB2" s="153"/>
      <c r="SJC2" s="153"/>
      <c r="SJD2" s="153"/>
      <c r="SJE2" s="153"/>
      <c r="SJF2" s="153"/>
      <c r="SJG2" s="153"/>
      <c r="SJH2" s="153"/>
      <c r="SJI2" s="153"/>
      <c r="SJJ2" s="153"/>
      <c r="SJK2" s="153"/>
      <c r="SJL2" s="153"/>
      <c r="SJM2" s="153"/>
      <c r="SJN2" s="153"/>
      <c r="SJO2" s="153"/>
      <c r="SJP2" s="153"/>
      <c r="SJQ2" s="153"/>
      <c r="SJR2" s="153"/>
      <c r="SJS2" s="153"/>
      <c r="SJT2" s="153"/>
      <c r="SJU2" s="153"/>
      <c r="SJV2" s="153"/>
      <c r="SJW2" s="153"/>
      <c r="SJX2" s="153"/>
      <c r="SJY2" s="153"/>
      <c r="SJZ2" s="153"/>
      <c r="SKA2" s="153"/>
      <c r="SKB2" s="153"/>
      <c r="SKC2" s="153"/>
      <c r="SKD2" s="153"/>
      <c r="SKE2" s="153"/>
      <c r="SKF2" s="153"/>
      <c r="SKG2" s="153"/>
      <c r="SKH2" s="153"/>
      <c r="SKI2" s="153"/>
      <c r="SKJ2" s="153"/>
      <c r="SKK2" s="153"/>
      <c r="SKL2" s="153"/>
      <c r="SKM2" s="153"/>
      <c r="SKN2" s="153"/>
      <c r="SKO2" s="153"/>
      <c r="SKP2" s="153"/>
      <c r="SKQ2" s="153"/>
      <c r="SKR2" s="153"/>
      <c r="SKS2" s="153"/>
      <c r="SKT2" s="153"/>
      <c r="SKU2" s="153"/>
      <c r="SKV2" s="153"/>
      <c r="SKW2" s="153"/>
      <c r="SKX2" s="153"/>
      <c r="SKY2" s="153"/>
      <c r="SKZ2" s="153"/>
      <c r="SLA2" s="153"/>
      <c r="SLB2" s="153"/>
      <c r="SLC2" s="153"/>
      <c r="SLD2" s="153"/>
      <c r="SLE2" s="153"/>
      <c r="SLF2" s="153"/>
      <c r="SLG2" s="153"/>
      <c r="SLH2" s="153"/>
      <c r="SLI2" s="153"/>
      <c r="SLJ2" s="153"/>
      <c r="SLK2" s="153"/>
      <c r="SLL2" s="153"/>
      <c r="SLM2" s="153"/>
      <c r="SLN2" s="153"/>
      <c r="SLO2" s="153"/>
      <c r="SLP2" s="153"/>
      <c r="SLQ2" s="153"/>
      <c r="SLR2" s="153"/>
      <c r="SLS2" s="153"/>
      <c r="SLT2" s="153"/>
      <c r="SLU2" s="153"/>
      <c r="SLV2" s="153"/>
      <c r="SLW2" s="153"/>
      <c r="SLX2" s="153"/>
      <c r="SLY2" s="153"/>
      <c r="SLZ2" s="153"/>
      <c r="SMA2" s="153"/>
      <c r="SMB2" s="153"/>
      <c r="SMC2" s="153"/>
      <c r="SMD2" s="153"/>
      <c r="SME2" s="153"/>
      <c r="SMF2" s="153"/>
      <c r="SMG2" s="153"/>
      <c r="SMH2" s="153"/>
      <c r="SMI2" s="153"/>
      <c r="SMJ2" s="153"/>
      <c r="SMK2" s="153"/>
      <c r="SML2" s="153"/>
      <c r="SMM2" s="153"/>
      <c r="SMN2" s="153"/>
      <c r="SMO2" s="153"/>
      <c r="SMP2" s="153"/>
      <c r="SMQ2" s="153"/>
      <c r="SMR2" s="153"/>
      <c r="SMS2" s="153"/>
      <c r="SMT2" s="153"/>
      <c r="SMU2" s="153"/>
      <c r="SMV2" s="153"/>
      <c r="SMW2" s="153"/>
      <c r="SMX2" s="153"/>
      <c r="SMY2" s="153"/>
      <c r="SMZ2" s="153"/>
      <c r="SNA2" s="153"/>
      <c r="SNB2" s="153"/>
      <c r="SNC2" s="153"/>
      <c r="SND2" s="153"/>
      <c r="SNE2" s="153"/>
      <c r="SNF2" s="153"/>
      <c r="SNG2" s="153"/>
      <c r="SNH2" s="153"/>
      <c r="SNI2" s="153"/>
      <c r="SNJ2" s="153"/>
      <c r="SNK2" s="153"/>
      <c r="SNL2" s="153"/>
      <c r="SNM2" s="153"/>
      <c r="SNN2" s="153"/>
      <c r="SNO2" s="153"/>
      <c r="SNP2" s="153"/>
      <c r="SNQ2" s="153"/>
      <c r="SNR2" s="153"/>
      <c r="SNS2" s="153"/>
      <c r="SNT2" s="153"/>
      <c r="SNU2" s="153"/>
      <c r="SNV2" s="153"/>
      <c r="SNW2" s="153"/>
      <c r="SNX2" s="153"/>
      <c r="SNY2" s="153"/>
      <c r="SNZ2" s="153"/>
      <c r="SOA2" s="153"/>
      <c r="SOB2" s="153"/>
      <c r="SOC2" s="153"/>
      <c r="SOD2" s="153"/>
      <c r="SOE2" s="153"/>
      <c r="SOF2" s="153"/>
      <c r="SOG2" s="153"/>
      <c r="SOH2" s="153"/>
      <c r="SOI2" s="153"/>
      <c r="SOJ2" s="153"/>
      <c r="SOK2" s="153"/>
      <c r="SOL2" s="153"/>
      <c r="SOM2" s="153"/>
      <c r="SON2" s="153"/>
      <c r="SOO2" s="153"/>
      <c r="SOP2" s="153"/>
      <c r="SOQ2" s="153"/>
      <c r="SOR2" s="153"/>
      <c r="SOS2" s="153"/>
      <c r="SOT2" s="153"/>
      <c r="SOU2" s="153"/>
      <c r="SOV2" s="153"/>
      <c r="SOW2" s="153"/>
      <c r="SOX2" s="153"/>
      <c r="SOY2" s="153"/>
      <c r="SOZ2" s="153"/>
      <c r="SPA2" s="153"/>
      <c r="SPB2" s="153"/>
      <c r="SPC2" s="153"/>
      <c r="SPD2" s="153"/>
      <c r="SPE2" s="153"/>
      <c r="SPF2" s="153"/>
      <c r="SPG2" s="153"/>
      <c r="SPH2" s="153"/>
      <c r="SPI2" s="153"/>
      <c r="SPJ2" s="153"/>
      <c r="SPK2" s="153"/>
      <c r="SPL2" s="153"/>
      <c r="SPM2" s="153"/>
      <c r="SPN2" s="153"/>
      <c r="SPO2" s="153"/>
      <c r="SPP2" s="153"/>
      <c r="SPQ2" s="153"/>
      <c r="SPR2" s="153"/>
      <c r="SPS2" s="153"/>
      <c r="SPT2" s="153"/>
      <c r="SPU2" s="153"/>
      <c r="SPV2" s="153"/>
      <c r="SPW2" s="153"/>
      <c r="SPX2" s="153"/>
      <c r="SPY2" s="153"/>
      <c r="SPZ2" s="153"/>
      <c r="SQA2" s="153"/>
      <c r="SQB2" s="153"/>
      <c r="SQC2" s="153"/>
      <c r="SQD2" s="153"/>
      <c r="SQE2" s="153"/>
      <c r="SQF2" s="153"/>
      <c r="SQG2" s="153"/>
      <c r="SQH2" s="153"/>
      <c r="SQI2" s="153"/>
      <c r="SQJ2" s="153"/>
      <c r="SQK2" s="153"/>
      <c r="SQL2" s="153"/>
      <c r="SQM2" s="153"/>
      <c r="SQN2" s="153"/>
      <c r="SQO2" s="153"/>
      <c r="SQP2" s="153"/>
      <c r="SQQ2" s="153"/>
      <c r="SQR2" s="153"/>
      <c r="SQS2" s="153"/>
      <c r="SQT2" s="153"/>
      <c r="SQU2" s="153"/>
      <c r="SQV2" s="153"/>
      <c r="SQW2" s="153"/>
      <c r="SQX2" s="153"/>
      <c r="SQY2" s="153"/>
      <c r="SQZ2" s="153"/>
      <c r="SRA2" s="153"/>
      <c r="SRB2" s="153"/>
      <c r="SRC2" s="153"/>
      <c r="SRD2" s="153"/>
      <c r="SRE2" s="153"/>
      <c r="SRF2" s="153"/>
      <c r="SRG2" s="153"/>
      <c r="SRH2" s="153"/>
      <c r="SRI2" s="153"/>
      <c r="SRJ2" s="153"/>
      <c r="SRK2" s="153"/>
      <c r="SRL2" s="153"/>
      <c r="SRM2" s="153"/>
      <c r="SRN2" s="153"/>
      <c r="SRO2" s="153"/>
      <c r="SRP2" s="153"/>
      <c r="SRQ2" s="153"/>
      <c r="SRR2" s="153"/>
      <c r="SRS2" s="153"/>
      <c r="SRT2" s="153"/>
      <c r="SRU2" s="153"/>
      <c r="SRV2" s="153"/>
      <c r="SRW2" s="153"/>
      <c r="SRX2" s="153"/>
      <c r="SRY2" s="153"/>
      <c r="SRZ2" s="153"/>
      <c r="SSA2" s="153"/>
      <c r="SSB2" s="153"/>
      <c r="SSC2" s="153"/>
      <c r="SSD2" s="153"/>
      <c r="SSE2" s="153"/>
      <c r="SSF2" s="153"/>
      <c r="SSG2" s="153"/>
      <c r="SSH2" s="153"/>
      <c r="SSI2" s="153"/>
      <c r="SSJ2" s="153"/>
      <c r="SSK2" s="153"/>
      <c r="SSL2" s="153"/>
      <c r="SSM2" s="153"/>
      <c r="SSN2" s="153"/>
      <c r="SSO2" s="153"/>
      <c r="SSP2" s="153"/>
      <c r="SSQ2" s="153"/>
      <c r="SSR2" s="153"/>
      <c r="SSS2" s="153"/>
      <c r="SST2" s="153"/>
      <c r="SSU2" s="153"/>
      <c r="SSV2" s="153"/>
      <c r="SSW2" s="153"/>
      <c r="SSX2" s="153"/>
      <c r="SSY2" s="153"/>
      <c r="SSZ2" s="153"/>
      <c r="STA2" s="153"/>
      <c r="STB2" s="153"/>
      <c r="STC2" s="153"/>
      <c r="STD2" s="153"/>
      <c r="STE2" s="153"/>
      <c r="STF2" s="153"/>
      <c r="STG2" s="153"/>
      <c r="STH2" s="153"/>
      <c r="STI2" s="153"/>
      <c r="STJ2" s="153"/>
      <c r="STK2" s="153"/>
      <c r="STL2" s="153"/>
      <c r="STM2" s="153"/>
      <c r="STN2" s="153"/>
      <c r="STO2" s="153"/>
      <c r="STP2" s="153"/>
      <c r="STQ2" s="153"/>
      <c r="STR2" s="153"/>
      <c r="STS2" s="153"/>
      <c r="STT2" s="153"/>
      <c r="STU2" s="153"/>
      <c r="STV2" s="153"/>
      <c r="STW2" s="153"/>
      <c r="STX2" s="153"/>
      <c r="STY2" s="153"/>
      <c r="STZ2" s="153"/>
      <c r="SUA2" s="153"/>
      <c r="SUB2" s="153"/>
      <c r="SUC2" s="153"/>
      <c r="SUD2" s="153"/>
      <c r="SUE2" s="153"/>
      <c r="SUF2" s="153"/>
      <c r="SUG2" s="153"/>
      <c r="SUH2" s="153"/>
      <c r="SUI2" s="153"/>
      <c r="SUJ2" s="153"/>
      <c r="SUK2" s="153"/>
      <c r="SUL2" s="153"/>
      <c r="SUM2" s="153"/>
      <c r="SUN2" s="153"/>
      <c r="SUO2" s="153"/>
      <c r="SUP2" s="153"/>
      <c r="SUQ2" s="153"/>
      <c r="SUR2" s="153"/>
      <c r="SUS2" s="153"/>
      <c r="SUT2" s="153"/>
      <c r="SUU2" s="153"/>
      <c r="SUV2" s="153"/>
      <c r="SUW2" s="153"/>
      <c r="SUX2" s="153"/>
      <c r="SUY2" s="153"/>
      <c r="SUZ2" s="153"/>
      <c r="SVA2" s="153"/>
      <c r="SVB2" s="153"/>
      <c r="SVC2" s="153"/>
      <c r="SVD2" s="153"/>
      <c r="SVE2" s="153"/>
      <c r="SVF2" s="153"/>
      <c r="SVG2" s="153"/>
      <c r="SVH2" s="153"/>
      <c r="SVI2" s="153"/>
      <c r="SVJ2" s="153"/>
      <c r="SVK2" s="153"/>
      <c r="SVL2" s="153"/>
      <c r="SVM2" s="153"/>
      <c r="SVN2" s="153"/>
      <c r="SVO2" s="153"/>
      <c r="SVP2" s="153"/>
      <c r="SVQ2" s="153"/>
      <c r="SVR2" s="153"/>
      <c r="SVS2" s="153"/>
      <c r="SVT2" s="153"/>
      <c r="SVU2" s="153"/>
      <c r="SVV2" s="153"/>
      <c r="SVW2" s="153"/>
      <c r="SVX2" s="153"/>
      <c r="SVY2" s="153"/>
      <c r="SVZ2" s="153"/>
      <c r="SWA2" s="153"/>
      <c r="SWB2" s="153"/>
      <c r="SWC2" s="153"/>
      <c r="SWD2" s="153"/>
      <c r="SWE2" s="153"/>
      <c r="SWF2" s="153"/>
      <c r="SWG2" s="153"/>
      <c r="SWH2" s="153"/>
      <c r="SWI2" s="153"/>
      <c r="SWJ2" s="153"/>
      <c r="SWK2" s="153"/>
      <c r="SWL2" s="153"/>
      <c r="SWM2" s="153"/>
      <c r="SWN2" s="153"/>
      <c r="SWO2" s="153"/>
      <c r="SWP2" s="153"/>
      <c r="SWQ2" s="153"/>
      <c r="SWR2" s="153"/>
      <c r="SWS2" s="153"/>
      <c r="SWT2" s="153"/>
      <c r="SWU2" s="153"/>
      <c r="SWV2" s="153"/>
      <c r="SWW2" s="153"/>
      <c r="SWX2" s="153"/>
      <c r="SWY2" s="153"/>
      <c r="SWZ2" s="153"/>
      <c r="SXA2" s="153"/>
      <c r="SXB2" s="153"/>
      <c r="SXC2" s="153"/>
      <c r="SXD2" s="153"/>
      <c r="SXE2" s="153"/>
      <c r="SXF2" s="153"/>
      <c r="SXG2" s="153"/>
      <c r="SXH2" s="153"/>
      <c r="SXI2" s="153"/>
      <c r="SXJ2" s="153"/>
      <c r="SXK2" s="153"/>
      <c r="SXL2" s="153"/>
      <c r="SXM2" s="153"/>
      <c r="SXN2" s="153"/>
      <c r="SXO2" s="153"/>
      <c r="SXP2" s="153"/>
      <c r="SXQ2" s="153"/>
      <c r="SXR2" s="153"/>
      <c r="SXS2" s="153"/>
      <c r="SXT2" s="153"/>
      <c r="SXU2" s="153"/>
      <c r="SXV2" s="153"/>
      <c r="SXW2" s="153"/>
      <c r="SXX2" s="153"/>
      <c r="SXY2" s="153"/>
      <c r="SXZ2" s="153"/>
      <c r="SYA2" s="153"/>
      <c r="SYB2" s="153"/>
      <c r="SYC2" s="153"/>
      <c r="SYD2" s="153"/>
      <c r="SYE2" s="153"/>
      <c r="SYF2" s="153"/>
      <c r="SYG2" s="153"/>
      <c r="SYH2" s="153"/>
      <c r="SYI2" s="153"/>
      <c r="SYJ2" s="153"/>
      <c r="SYK2" s="153"/>
      <c r="SYL2" s="153"/>
      <c r="SYM2" s="153"/>
      <c r="SYN2" s="153"/>
      <c r="SYO2" s="153"/>
      <c r="SYP2" s="153"/>
      <c r="SYQ2" s="153"/>
      <c r="SYR2" s="153"/>
      <c r="SYS2" s="153"/>
      <c r="SYT2" s="153"/>
      <c r="SYU2" s="153"/>
      <c r="SYV2" s="153"/>
      <c r="SYW2" s="153"/>
      <c r="SYX2" s="153"/>
      <c r="SYY2" s="153"/>
      <c r="SYZ2" s="153"/>
      <c r="SZA2" s="153"/>
      <c r="SZB2" s="153"/>
      <c r="SZC2" s="153"/>
      <c r="SZD2" s="153"/>
      <c r="SZE2" s="153"/>
      <c r="SZF2" s="153"/>
      <c r="SZG2" s="153"/>
      <c r="SZH2" s="153"/>
      <c r="SZI2" s="153"/>
      <c r="SZJ2" s="153"/>
      <c r="SZK2" s="153"/>
      <c r="SZL2" s="153"/>
      <c r="SZM2" s="153"/>
      <c r="SZN2" s="153"/>
      <c r="SZO2" s="153"/>
      <c r="SZP2" s="153"/>
      <c r="SZQ2" s="153"/>
      <c r="SZR2" s="153"/>
      <c r="SZS2" s="153"/>
      <c r="SZT2" s="153"/>
      <c r="SZU2" s="153"/>
      <c r="SZV2" s="153"/>
      <c r="SZW2" s="153"/>
      <c r="SZX2" s="153"/>
      <c r="SZY2" s="153"/>
      <c r="SZZ2" s="153"/>
      <c r="TAA2" s="153"/>
      <c r="TAB2" s="153"/>
      <c r="TAC2" s="153"/>
      <c r="TAD2" s="153"/>
      <c r="TAE2" s="153"/>
      <c r="TAF2" s="153"/>
      <c r="TAG2" s="153"/>
      <c r="TAH2" s="153"/>
      <c r="TAI2" s="153"/>
      <c r="TAJ2" s="153"/>
      <c r="TAK2" s="153"/>
      <c r="TAL2" s="153"/>
      <c r="TAM2" s="153"/>
      <c r="TAN2" s="153"/>
      <c r="TAO2" s="153"/>
      <c r="TAP2" s="153"/>
      <c r="TAQ2" s="153"/>
      <c r="TAR2" s="153"/>
      <c r="TAS2" s="153"/>
      <c r="TAT2" s="153"/>
      <c r="TAU2" s="153"/>
      <c r="TAV2" s="153"/>
      <c r="TAW2" s="153"/>
      <c r="TAX2" s="153"/>
      <c r="TAY2" s="153"/>
      <c r="TAZ2" s="153"/>
      <c r="TBA2" s="153"/>
      <c r="TBB2" s="153"/>
      <c r="TBC2" s="153"/>
      <c r="TBD2" s="153"/>
      <c r="TBE2" s="153"/>
      <c r="TBF2" s="153"/>
      <c r="TBG2" s="153"/>
      <c r="TBH2" s="153"/>
      <c r="TBI2" s="153"/>
      <c r="TBJ2" s="153"/>
      <c r="TBK2" s="153"/>
      <c r="TBL2" s="153"/>
      <c r="TBM2" s="153"/>
      <c r="TBN2" s="153"/>
      <c r="TBO2" s="153"/>
      <c r="TBP2" s="153"/>
      <c r="TBQ2" s="153"/>
      <c r="TBR2" s="153"/>
      <c r="TBS2" s="153"/>
      <c r="TBT2" s="153"/>
      <c r="TBU2" s="153"/>
      <c r="TBV2" s="153"/>
      <c r="TBW2" s="153"/>
      <c r="TBX2" s="153"/>
      <c r="TBY2" s="153"/>
      <c r="TBZ2" s="153"/>
      <c r="TCA2" s="153"/>
      <c r="TCB2" s="153"/>
      <c r="TCC2" s="153"/>
      <c r="TCD2" s="153"/>
      <c r="TCE2" s="153"/>
      <c r="TCF2" s="153"/>
      <c r="TCG2" s="153"/>
      <c r="TCH2" s="153"/>
      <c r="TCI2" s="153"/>
      <c r="TCJ2" s="153"/>
      <c r="TCK2" s="153"/>
      <c r="TCL2" s="153"/>
      <c r="TCM2" s="153"/>
      <c r="TCN2" s="153"/>
      <c r="TCO2" s="153"/>
      <c r="TCP2" s="153"/>
      <c r="TCQ2" s="153"/>
      <c r="TCR2" s="153"/>
      <c r="TCS2" s="153"/>
      <c r="TCT2" s="153"/>
      <c r="TCU2" s="153"/>
      <c r="TCV2" s="153"/>
      <c r="TCW2" s="153"/>
      <c r="TCX2" s="153"/>
      <c r="TCY2" s="153"/>
      <c r="TCZ2" s="153"/>
      <c r="TDA2" s="153"/>
      <c r="TDB2" s="153"/>
      <c r="TDC2" s="153"/>
      <c r="TDD2" s="153"/>
      <c r="TDE2" s="153"/>
      <c r="TDF2" s="153"/>
      <c r="TDG2" s="153"/>
      <c r="TDH2" s="153"/>
      <c r="TDI2" s="153"/>
      <c r="TDJ2" s="153"/>
      <c r="TDK2" s="153"/>
      <c r="TDL2" s="153"/>
      <c r="TDM2" s="153"/>
      <c r="TDN2" s="153"/>
      <c r="TDO2" s="153"/>
      <c r="TDP2" s="153"/>
      <c r="TDQ2" s="153"/>
      <c r="TDR2" s="153"/>
      <c r="TDS2" s="153"/>
      <c r="TDT2" s="153"/>
      <c r="TDU2" s="153"/>
      <c r="TDV2" s="153"/>
      <c r="TDW2" s="153"/>
      <c r="TDX2" s="153"/>
      <c r="TDY2" s="153"/>
      <c r="TDZ2" s="153"/>
      <c r="TEA2" s="153"/>
      <c r="TEB2" s="153"/>
      <c r="TEC2" s="153"/>
      <c r="TED2" s="153"/>
      <c r="TEE2" s="153"/>
      <c r="TEF2" s="153"/>
      <c r="TEG2" s="153"/>
      <c r="TEH2" s="153"/>
      <c r="TEI2" s="153"/>
      <c r="TEJ2" s="153"/>
      <c r="TEK2" s="153"/>
      <c r="TEL2" s="153"/>
      <c r="TEM2" s="153"/>
      <c r="TEN2" s="153"/>
      <c r="TEO2" s="153"/>
      <c r="TEP2" s="153"/>
      <c r="TEQ2" s="153"/>
      <c r="TER2" s="153"/>
      <c r="TES2" s="153"/>
      <c r="TET2" s="153"/>
      <c r="TEU2" s="153"/>
      <c r="TEV2" s="153"/>
      <c r="TEW2" s="153"/>
      <c r="TEX2" s="153"/>
      <c r="TEY2" s="153"/>
      <c r="TEZ2" s="153"/>
      <c r="TFA2" s="153"/>
      <c r="TFB2" s="153"/>
      <c r="TFC2" s="153"/>
      <c r="TFD2" s="153"/>
      <c r="TFE2" s="153"/>
      <c r="TFF2" s="153"/>
      <c r="TFG2" s="153"/>
      <c r="TFH2" s="153"/>
      <c r="TFI2" s="153"/>
      <c r="TFJ2" s="153"/>
      <c r="TFK2" s="153"/>
      <c r="TFL2" s="153"/>
      <c r="TFM2" s="153"/>
      <c r="TFN2" s="153"/>
      <c r="TFO2" s="153"/>
      <c r="TFP2" s="153"/>
      <c r="TFQ2" s="153"/>
      <c r="TFR2" s="153"/>
      <c r="TFS2" s="153"/>
      <c r="TFT2" s="153"/>
      <c r="TFU2" s="153"/>
      <c r="TFV2" s="153"/>
      <c r="TFW2" s="153"/>
      <c r="TFX2" s="153"/>
      <c r="TFY2" s="153"/>
      <c r="TFZ2" s="153"/>
      <c r="TGA2" s="153"/>
      <c r="TGB2" s="153"/>
      <c r="TGC2" s="153"/>
      <c r="TGD2" s="153"/>
      <c r="TGE2" s="153"/>
      <c r="TGF2" s="153"/>
      <c r="TGG2" s="153"/>
      <c r="TGH2" s="153"/>
      <c r="TGI2" s="153"/>
      <c r="TGJ2" s="153"/>
      <c r="TGK2" s="153"/>
      <c r="TGL2" s="153"/>
      <c r="TGM2" s="153"/>
      <c r="TGN2" s="153"/>
      <c r="TGO2" s="153"/>
      <c r="TGP2" s="153"/>
      <c r="TGQ2" s="153"/>
      <c r="TGR2" s="153"/>
      <c r="TGS2" s="153"/>
      <c r="TGT2" s="153"/>
      <c r="TGU2" s="153"/>
      <c r="TGV2" s="153"/>
      <c r="TGW2" s="153"/>
      <c r="TGX2" s="153"/>
      <c r="TGY2" s="153"/>
      <c r="TGZ2" s="153"/>
      <c r="THA2" s="153"/>
      <c r="THB2" s="153"/>
      <c r="THC2" s="153"/>
      <c r="THD2" s="153"/>
      <c r="THE2" s="153"/>
      <c r="THF2" s="153"/>
      <c r="THG2" s="153"/>
      <c r="THH2" s="153"/>
      <c r="THI2" s="153"/>
      <c r="THJ2" s="153"/>
      <c r="THK2" s="153"/>
      <c r="THL2" s="153"/>
      <c r="THM2" s="153"/>
      <c r="THN2" s="153"/>
      <c r="THO2" s="153"/>
      <c r="THP2" s="153"/>
      <c r="THQ2" s="153"/>
      <c r="THR2" s="153"/>
      <c r="THS2" s="153"/>
      <c r="THT2" s="153"/>
      <c r="THU2" s="153"/>
      <c r="THV2" s="153"/>
      <c r="THW2" s="153"/>
      <c r="THX2" s="153"/>
      <c r="THY2" s="153"/>
      <c r="THZ2" s="153"/>
      <c r="TIA2" s="153"/>
      <c r="TIB2" s="153"/>
      <c r="TIC2" s="153"/>
      <c r="TID2" s="153"/>
      <c r="TIE2" s="153"/>
      <c r="TIF2" s="153"/>
      <c r="TIG2" s="153"/>
      <c r="TIH2" s="153"/>
      <c r="TII2" s="153"/>
      <c r="TIJ2" s="153"/>
      <c r="TIK2" s="153"/>
      <c r="TIL2" s="153"/>
      <c r="TIM2" s="153"/>
      <c r="TIN2" s="153"/>
      <c r="TIO2" s="153"/>
      <c r="TIP2" s="153"/>
      <c r="TIQ2" s="153"/>
      <c r="TIR2" s="153"/>
      <c r="TIS2" s="153"/>
      <c r="TIT2" s="153"/>
      <c r="TIU2" s="153"/>
      <c r="TIV2" s="153"/>
      <c r="TIW2" s="153"/>
      <c r="TIX2" s="153"/>
      <c r="TIY2" s="153"/>
      <c r="TIZ2" s="153"/>
      <c r="TJA2" s="153"/>
      <c r="TJB2" s="153"/>
      <c r="TJC2" s="153"/>
      <c r="TJD2" s="153"/>
      <c r="TJE2" s="153"/>
      <c r="TJF2" s="153"/>
      <c r="TJG2" s="153"/>
      <c r="TJH2" s="153"/>
      <c r="TJI2" s="153"/>
      <c r="TJJ2" s="153"/>
      <c r="TJK2" s="153"/>
      <c r="TJL2" s="153"/>
      <c r="TJM2" s="153"/>
      <c r="TJN2" s="153"/>
      <c r="TJO2" s="153"/>
      <c r="TJP2" s="153"/>
      <c r="TJQ2" s="153"/>
      <c r="TJR2" s="153"/>
      <c r="TJS2" s="153"/>
      <c r="TJT2" s="153"/>
      <c r="TJU2" s="153"/>
      <c r="TJV2" s="153"/>
      <c r="TJW2" s="153"/>
      <c r="TJX2" s="153"/>
      <c r="TJY2" s="153"/>
      <c r="TJZ2" s="153"/>
      <c r="TKA2" s="153"/>
      <c r="TKB2" s="153"/>
      <c r="TKC2" s="153"/>
      <c r="TKD2" s="153"/>
      <c r="TKE2" s="153"/>
      <c r="TKF2" s="153"/>
      <c r="TKG2" s="153"/>
      <c r="TKH2" s="153"/>
      <c r="TKI2" s="153"/>
      <c r="TKJ2" s="153"/>
      <c r="TKK2" s="153"/>
      <c r="TKL2" s="153"/>
      <c r="TKM2" s="153"/>
      <c r="TKN2" s="153"/>
      <c r="TKO2" s="153"/>
      <c r="TKP2" s="153"/>
      <c r="TKQ2" s="153"/>
      <c r="TKR2" s="153"/>
      <c r="TKS2" s="153"/>
      <c r="TKT2" s="153"/>
      <c r="TKU2" s="153"/>
      <c r="TKV2" s="153"/>
      <c r="TKW2" s="153"/>
      <c r="TKX2" s="153"/>
      <c r="TKY2" s="153"/>
      <c r="TKZ2" s="153"/>
      <c r="TLA2" s="153"/>
      <c r="TLB2" s="153"/>
      <c r="TLC2" s="153"/>
      <c r="TLD2" s="153"/>
      <c r="TLE2" s="153"/>
      <c r="TLF2" s="153"/>
      <c r="TLG2" s="153"/>
      <c r="TLH2" s="153"/>
      <c r="TLI2" s="153"/>
      <c r="TLJ2" s="153"/>
      <c r="TLK2" s="153"/>
      <c r="TLL2" s="153"/>
      <c r="TLM2" s="153"/>
      <c r="TLN2" s="153"/>
      <c r="TLO2" s="153"/>
      <c r="TLP2" s="153"/>
      <c r="TLQ2" s="153"/>
      <c r="TLR2" s="153"/>
      <c r="TLS2" s="153"/>
      <c r="TLT2" s="153"/>
      <c r="TLU2" s="153"/>
      <c r="TLV2" s="153"/>
      <c r="TLW2" s="153"/>
      <c r="TLX2" s="153"/>
      <c r="TLY2" s="153"/>
      <c r="TLZ2" s="153"/>
      <c r="TMA2" s="153"/>
      <c r="TMB2" s="153"/>
      <c r="TMC2" s="153"/>
      <c r="TMD2" s="153"/>
      <c r="TME2" s="153"/>
      <c r="TMF2" s="153"/>
      <c r="TMG2" s="153"/>
      <c r="TMH2" s="153"/>
      <c r="TMI2" s="153"/>
      <c r="TMJ2" s="153"/>
      <c r="TMK2" s="153"/>
      <c r="TML2" s="153"/>
      <c r="TMM2" s="153"/>
      <c r="TMN2" s="153"/>
      <c r="TMO2" s="153"/>
      <c r="TMP2" s="153"/>
      <c r="TMQ2" s="153"/>
      <c r="TMR2" s="153"/>
      <c r="TMS2" s="153"/>
      <c r="TMT2" s="153"/>
      <c r="TMU2" s="153"/>
      <c r="TMV2" s="153"/>
      <c r="TMW2" s="153"/>
      <c r="TMX2" s="153"/>
      <c r="TMY2" s="153"/>
      <c r="TMZ2" s="153"/>
      <c r="TNA2" s="153"/>
      <c r="TNB2" s="153"/>
      <c r="TNC2" s="153"/>
      <c r="TND2" s="153"/>
      <c r="TNE2" s="153"/>
      <c r="TNF2" s="153"/>
      <c r="TNG2" s="153"/>
      <c r="TNH2" s="153"/>
      <c r="TNI2" s="153"/>
      <c r="TNJ2" s="153"/>
      <c r="TNK2" s="153"/>
      <c r="TNL2" s="153"/>
      <c r="TNM2" s="153"/>
      <c r="TNN2" s="153"/>
      <c r="TNO2" s="153"/>
      <c r="TNP2" s="153"/>
      <c r="TNQ2" s="153"/>
      <c r="TNR2" s="153"/>
      <c r="TNS2" s="153"/>
      <c r="TNT2" s="153"/>
      <c r="TNU2" s="153"/>
      <c r="TNV2" s="153"/>
      <c r="TNW2" s="153"/>
      <c r="TNX2" s="153"/>
      <c r="TNY2" s="153"/>
      <c r="TNZ2" s="153"/>
      <c r="TOA2" s="153"/>
      <c r="TOB2" s="153"/>
      <c r="TOC2" s="153"/>
      <c r="TOD2" s="153"/>
      <c r="TOE2" s="153"/>
      <c r="TOF2" s="153"/>
      <c r="TOG2" s="153"/>
      <c r="TOH2" s="153"/>
      <c r="TOI2" s="153"/>
      <c r="TOJ2" s="153"/>
      <c r="TOK2" s="153"/>
      <c r="TOL2" s="153"/>
      <c r="TOM2" s="153"/>
      <c r="TON2" s="153"/>
      <c r="TOO2" s="153"/>
      <c r="TOP2" s="153"/>
      <c r="TOQ2" s="153"/>
      <c r="TOR2" s="153"/>
      <c r="TOS2" s="153"/>
      <c r="TOT2" s="153"/>
      <c r="TOU2" s="153"/>
      <c r="TOV2" s="153"/>
      <c r="TOW2" s="153"/>
      <c r="TOX2" s="153"/>
      <c r="TOY2" s="153"/>
      <c r="TOZ2" s="153"/>
      <c r="TPA2" s="153"/>
      <c r="TPB2" s="153"/>
      <c r="TPC2" s="153"/>
      <c r="TPD2" s="153"/>
      <c r="TPE2" s="153"/>
      <c r="TPF2" s="153"/>
      <c r="TPG2" s="153"/>
      <c r="TPH2" s="153"/>
      <c r="TPI2" s="153"/>
      <c r="TPJ2" s="153"/>
      <c r="TPK2" s="153"/>
      <c r="TPL2" s="153"/>
      <c r="TPM2" s="153"/>
      <c r="TPN2" s="153"/>
      <c r="TPO2" s="153"/>
      <c r="TPP2" s="153"/>
      <c r="TPQ2" s="153"/>
      <c r="TPR2" s="153"/>
      <c r="TPS2" s="153"/>
      <c r="TPT2" s="153"/>
      <c r="TPU2" s="153"/>
      <c r="TPV2" s="153"/>
      <c r="TPW2" s="153"/>
      <c r="TPX2" s="153"/>
      <c r="TPY2" s="153"/>
      <c r="TPZ2" s="153"/>
      <c r="TQA2" s="153"/>
      <c r="TQB2" s="153"/>
      <c r="TQC2" s="153"/>
      <c r="TQD2" s="153"/>
      <c r="TQE2" s="153"/>
      <c r="TQF2" s="153"/>
      <c r="TQG2" s="153"/>
      <c r="TQH2" s="153"/>
      <c r="TQI2" s="153"/>
      <c r="TQJ2" s="153"/>
      <c r="TQK2" s="153"/>
      <c r="TQL2" s="153"/>
      <c r="TQM2" s="153"/>
      <c r="TQN2" s="153"/>
      <c r="TQO2" s="153"/>
      <c r="TQP2" s="153"/>
      <c r="TQQ2" s="153"/>
      <c r="TQR2" s="153"/>
      <c r="TQS2" s="153"/>
      <c r="TQT2" s="153"/>
      <c r="TQU2" s="153"/>
      <c r="TQV2" s="153"/>
      <c r="TQW2" s="153"/>
      <c r="TQX2" s="153"/>
      <c r="TQY2" s="153"/>
      <c r="TQZ2" s="153"/>
      <c r="TRA2" s="153"/>
      <c r="TRB2" s="153"/>
      <c r="TRC2" s="153"/>
      <c r="TRD2" s="153"/>
      <c r="TRE2" s="153"/>
      <c r="TRF2" s="153"/>
      <c r="TRG2" s="153"/>
      <c r="TRH2" s="153"/>
      <c r="TRI2" s="153"/>
      <c r="TRJ2" s="153"/>
      <c r="TRK2" s="153"/>
      <c r="TRL2" s="153"/>
      <c r="TRM2" s="153"/>
      <c r="TRN2" s="153"/>
      <c r="TRO2" s="153"/>
      <c r="TRP2" s="153"/>
      <c r="TRQ2" s="153"/>
      <c r="TRR2" s="153"/>
      <c r="TRS2" s="153"/>
      <c r="TRT2" s="153"/>
      <c r="TRU2" s="153"/>
      <c r="TRV2" s="153"/>
      <c r="TRW2" s="153"/>
      <c r="TRX2" s="153"/>
      <c r="TRY2" s="153"/>
      <c r="TRZ2" s="153"/>
      <c r="TSA2" s="153"/>
      <c r="TSB2" s="153"/>
      <c r="TSC2" s="153"/>
      <c r="TSD2" s="153"/>
      <c r="TSE2" s="153"/>
      <c r="TSF2" s="153"/>
      <c r="TSG2" s="153"/>
      <c r="TSH2" s="153"/>
      <c r="TSI2" s="153"/>
      <c r="TSJ2" s="153"/>
      <c r="TSK2" s="153"/>
      <c r="TSL2" s="153"/>
      <c r="TSM2" s="153"/>
      <c r="TSN2" s="153"/>
      <c r="TSO2" s="153"/>
      <c r="TSP2" s="153"/>
      <c r="TSQ2" s="153"/>
      <c r="TSR2" s="153"/>
      <c r="TSS2" s="153"/>
      <c r="TST2" s="153"/>
      <c r="TSU2" s="153"/>
      <c r="TSV2" s="153"/>
      <c r="TSW2" s="153"/>
      <c r="TSX2" s="153"/>
      <c r="TSY2" s="153"/>
      <c r="TSZ2" s="153"/>
      <c r="TTA2" s="153"/>
      <c r="TTB2" s="153"/>
      <c r="TTC2" s="153"/>
      <c r="TTD2" s="153"/>
      <c r="TTE2" s="153"/>
      <c r="TTF2" s="153"/>
      <c r="TTG2" s="153"/>
      <c r="TTH2" s="153"/>
      <c r="TTI2" s="153"/>
      <c r="TTJ2" s="153"/>
      <c r="TTK2" s="153"/>
      <c r="TTL2" s="153"/>
      <c r="TTM2" s="153"/>
      <c r="TTN2" s="153"/>
      <c r="TTO2" s="153"/>
      <c r="TTP2" s="153"/>
      <c r="TTQ2" s="153"/>
      <c r="TTR2" s="153"/>
      <c r="TTS2" s="153"/>
      <c r="TTT2" s="153"/>
      <c r="TTU2" s="153"/>
      <c r="TTV2" s="153"/>
      <c r="TTW2" s="153"/>
      <c r="TTX2" s="153"/>
      <c r="TTY2" s="153"/>
      <c r="TTZ2" s="153"/>
      <c r="TUA2" s="153"/>
      <c r="TUB2" s="153"/>
      <c r="TUC2" s="153"/>
      <c r="TUD2" s="153"/>
      <c r="TUE2" s="153"/>
      <c r="TUF2" s="153"/>
      <c r="TUG2" s="153"/>
      <c r="TUH2" s="153"/>
      <c r="TUI2" s="153"/>
      <c r="TUJ2" s="153"/>
      <c r="TUK2" s="153"/>
      <c r="TUL2" s="153"/>
      <c r="TUM2" s="153"/>
      <c r="TUN2" s="153"/>
      <c r="TUO2" s="153"/>
      <c r="TUP2" s="153"/>
      <c r="TUQ2" s="153"/>
      <c r="TUR2" s="153"/>
      <c r="TUS2" s="153"/>
      <c r="TUT2" s="153"/>
      <c r="TUU2" s="153"/>
      <c r="TUV2" s="153"/>
      <c r="TUW2" s="153"/>
      <c r="TUX2" s="153"/>
      <c r="TUY2" s="153"/>
      <c r="TUZ2" s="153"/>
      <c r="TVA2" s="153"/>
      <c r="TVB2" s="153"/>
      <c r="TVC2" s="153"/>
      <c r="TVD2" s="153"/>
      <c r="TVE2" s="153"/>
      <c r="TVF2" s="153"/>
      <c r="TVG2" s="153"/>
      <c r="TVH2" s="153"/>
      <c r="TVI2" s="153"/>
      <c r="TVJ2" s="153"/>
      <c r="TVK2" s="153"/>
      <c r="TVL2" s="153"/>
      <c r="TVM2" s="153"/>
      <c r="TVN2" s="153"/>
      <c r="TVO2" s="153"/>
      <c r="TVP2" s="153"/>
      <c r="TVQ2" s="153"/>
      <c r="TVR2" s="153"/>
      <c r="TVS2" s="153"/>
      <c r="TVT2" s="153"/>
      <c r="TVU2" s="153"/>
      <c r="TVV2" s="153"/>
      <c r="TVW2" s="153"/>
      <c r="TVX2" s="153"/>
      <c r="TVY2" s="153"/>
      <c r="TVZ2" s="153"/>
      <c r="TWA2" s="153"/>
      <c r="TWB2" s="153"/>
      <c r="TWC2" s="153"/>
      <c r="TWD2" s="153"/>
      <c r="TWE2" s="153"/>
      <c r="TWF2" s="153"/>
      <c r="TWG2" s="153"/>
      <c r="TWH2" s="153"/>
      <c r="TWI2" s="153"/>
      <c r="TWJ2" s="153"/>
      <c r="TWK2" s="153"/>
      <c r="TWL2" s="153"/>
      <c r="TWM2" s="153"/>
      <c r="TWN2" s="153"/>
      <c r="TWO2" s="153"/>
      <c r="TWP2" s="153"/>
      <c r="TWQ2" s="153"/>
      <c r="TWR2" s="153"/>
      <c r="TWS2" s="153"/>
      <c r="TWT2" s="153"/>
      <c r="TWU2" s="153"/>
      <c r="TWV2" s="153"/>
      <c r="TWW2" s="153"/>
      <c r="TWX2" s="153"/>
      <c r="TWY2" s="153"/>
      <c r="TWZ2" s="153"/>
      <c r="TXA2" s="153"/>
      <c r="TXB2" s="153"/>
      <c r="TXC2" s="153"/>
      <c r="TXD2" s="153"/>
      <c r="TXE2" s="153"/>
      <c r="TXF2" s="153"/>
      <c r="TXG2" s="153"/>
      <c r="TXH2" s="153"/>
      <c r="TXI2" s="153"/>
      <c r="TXJ2" s="153"/>
      <c r="TXK2" s="153"/>
      <c r="TXL2" s="153"/>
      <c r="TXM2" s="153"/>
      <c r="TXN2" s="153"/>
      <c r="TXO2" s="153"/>
      <c r="TXP2" s="153"/>
      <c r="TXQ2" s="153"/>
      <c r="TXR2" s="153"/>
      <c r="TXS2" s="153"/>
      <c r="TXT2" s="153"/>
      <c r="TXU2" s="153"/>
      <c r="TXV2" s="153"/>
      <c r="TXW2" s="153"/>
      <c r="TXX2" s="153"/>
      <c r="TXY2" s="153"/>
      <c r="TXZ2" s="153"/>
      <c r="TYA2" s="153"/>
      <c r="TYB2" s="153"/>
      <c r="TYC2" s="153"/>
      <c r="TYD2" s="153"/>
      <c r="TYE2" s="153"/>
      <c r="TYF2" s="153"/>
      <c r="TYG2" s="153"/>
      <c r="TYH2" s="153"/>
      <c r="TYI2" s="153"/>
      <c r="TYJ2" s="153"/>
      <c r="TYK2" s="153"/>
      <c r="TYL2" s="153"/>
      <c r="TYM2" s="153"/>
      <c r="TYN2" s="153"/>
      <c r="TYO2" s="153"/>
      <c r="TYP2" s="153"/>
      <c r="TYQ2" s="153"/>
      <c r="TYR2" s="153"/>
      <c r="TYS2" s="153"/>
      <c r="TYT2" s="153"/>
      <c r="TYU2" s="153"/>
      <c r="TYV2" s="153"/>
      <c r="TYW2" s="153"/>
      <c r="TYX2" s="153"/>
      <c r="TYY2" s="153"/>
      <c r="TYZ2" s="153"/>
      <c r="TZA2" s="153"/>
      <c r="TZB2" s="153"/>
      <c r="TZC2" s="153"/>
      <c r="TZD2" s="153"/>
      <c r="TZE2" s="153"/>
      <c r="TZF2" s="153"/>
      <c r="TZG2" s="153"/>
      <c r="TZH2" s="153"/>
      <c r="TZI2" s="153"/>
      <c r="TZJ2" s="153"/>
      <c r="TZK2" s="153"/>
      <c r="TZL2" s="153"/>
      <c r="TZM2" s="153"/>
      <c r="TZN2" s="153"/>
      <c r="TZO2" s="153"/>
      <c r="TZP2" s="153"/>
      <c r="TZQ2" s="153"/>
      <c r="TZR2" s="153"/>
      <c r="TZS2" s="153"/>
      <c r="TZT2" s="153"/>
      <c r="TZU2" s="153"/>
      <c r="TZV2" s="153"/>
      <c r="TZW2" s="153"/>
      <c r="TZX2" s="153"/>
      <c r="TZY2" s="153"/>
      <c r="TZZ2" s="153"/>
      <c r="UAA2" s="153"/>
      <c r="UAB2" s="153"/>
      <c r="UAC2" s="153"/>
      <c r="UAD2" s="153"/>
      <c r="UAE2" s="153"/>
      <c r="UAF2" s="153"/>
      <c r="UAG2" s="153"/>
      <c r="UAH2" s="153"/>
      <c r="UAI2" s="153"/>
      <c r="UAJ2" s="153"/>
      <c r="UAK2" s="153"/>
      <c r="UAL2" s="153"/>
      <c r="UAM2" s="153"/>
      <c r="UAN2" s="153"/>
      <c r="UAO2" s="153"/>
      <c r="UAP2" s="153"/>
      <c r="UAQ2" s="153"/>
      <c r="UAR2" s="153"/>
      <c r="UAS2" s="153"/>
      <c r="UAT2" s="153"/>
      <c r="UAU2" s="153"/>
      <c r="UAV2" s="153"/>
      <c r="UAW2" s="153"/>
      <c r="UAX2" s="153"/>
      <c r="UAY2" s="153"/>
      <c r="UAZ2" s="153"/>
      <c r="UBA2" s="153"/>
      <c r="UBB2" s="153"/>
      <c r="UBC2" s="153"/>
      <c r="UBD2" s="153"/>
      <c r="UBE2" s="153"/>
      <c r="UBF2" s="153"/>
      <c r="UBG2" s="153"/>
      <c r="UBH2" s="153"/>
      <c r="UBI2" s="153"/>
      <c r="UBJ2" s="153"/>
      <c r="UBK2" s="153"/>
      <c r="UBL2" s="153"/>
      <c r="UBM2" s="153"/>
      <c r="UBN2" s="153"/>
      <c r="UBO2" s="153"/>
      <c r="UBP2" s="153"/>
      <c r="UBQ2" s="153"/>
      <c r="UBR2" s="153"/>
      <c r="UBS2" s="153"/>
      <c r="UBT2" s="153"/>
      <c r="UBU2" s="153"/>
      <c r="UBV2" s="153"/>
      <c r="UBW2" s="153"/>
      <c r="UBX2" s="153"/>
      <c r="UBY2" s="153"/>
      <c r="UBZ2" s="153"/>
      <c r="UCA2" s="153"/>
      <c r="UCB2" s="153"/>
      <c r="UCC2" s="153"/>
      <c r="UCD2" s="153"/>
      <c r="UCE2" s="153"/>
      <c r="UCF2" s="153"/>
      <c r="UCG2" s="153"/>
      <c r="UCH2" s="153"/>
      <c r="UCI2" s="153"/>
      <c r="UCJ2" s="153"/>
      <c r="UCK2" s="153"/>
      <c r="UCL2" s="153"/>
      <c r="UCM2" s="153"/>
      <c r="UCN2" s="153"/>
      <c r="UCO2" s="153"/>
      <c r="UCP2" s="153"/>
      <c r="UCQ2" s="153"/>
      <c r="UCR2" s="153"/>
      <c r="UCS2" s="153"/>
      <c r="UCT2" s="153"/>
      <c r="UCU2" s="153"/>
      <c r="UCV2" s="153"/>
      <c r="UCW2" s="153"/>
      <c r="UCX2" s="153"/>
      <c r="UCY2" s="153"/>
      <c r="UCZ2" s="153"/>
      <c r="UDA2" s="153"/>
      <c r="UDB2" s="153"/>
      <c r="UDC2" s="153"/>
      <c r="UDD2" s="153"/>
      <c r="UDE2" s="153"/>
      <c r="UDF2" s="153"/>
      <c r="UDG2" s="153"/>
      <c r="UDH2" s="153"/>
      <c r="UDI2" s="153"/>
      <c r="UDJ2" s="153"/>
      <c r="UDK2" s="153"/>
      <c r="UDL2" s="153"/>
      <c r="UDM2" s="153"/>
      <c r="UDN2" s="153"/>
      <c r="UDO2" s="153"/>
      <c r="UDP2" s="153"/>
      <c r="UDQ2" s="153"/>
      <c r="UDR2" s="153"/>
      <c r="UDS2" s="153"/>
      <c r="UDT2" s="153"/>
      <c r="UDU2" s="153"/>
      <c r="UDV2" s="153"/>
      <c r="UDW2" s="153"/>
      <c r="UDX2" s="153"/>
      <c r="UDY2" s="153"/>
      <c r="UDZ2" s="153"/>
      <c r="UEA2" s="153"/>
      <c r="UEB2" s="153"/>
      <c r="UEC2" s="153"/>
      <c r="UED2" s="153"/>
      <c r="UEE2" s="153"/>
      <c r="UEF2" s="153"/>
      <c r="UEG2" s="153"/>
      <c r="UEH2" s="153"/>
      <c r="UEI2" s="153"/>
      <c r="UEJ2" s="153"/>
      <c r="UEK2" s="153"/>
      <c r="UEL2" s="153"/>
      <c r="UEM2" s="153"/>
      <c r="UEN2" s="153"/>
      <c r="UEO2" s="153"/>
      <c r="UEP2" s="153"/>
      <c r="UEQ2" s="153"/>
      <c r="UER2" s="153"/>
      <c r="UES2" s="153"/>
      <c r="UET2" s="153"/>
      <c r="UEU2" s="153"/>
      <c r="UEV2" s="153"/>
      <c r="UEW2" s="153"/>
      <c r="UEX2" s="153"/>
      <c r="UEY2" s="153"/>
      <c r="UEZ2" s="153"/>
      <c r="UFA2" s="153"/>
      <c r="UFB2" s="153"/>
      <c r="UFC2" s="153"/>
      <c r="UFD2" s="153"/>
      <c r="UFE2" s="153"/>
      <c r="UFF2" s="153"/>
      <c r="UFG2" s="153"/>
      <c r="UFH2" s="153"/>
      <c r="UFI2" s="153"/>
      <c r="UFJ2" s="153"/>
      <c r="UFK2" s="153"/>
      <c r="UFL2" s="153"/>
      <c r="UFM2" s="153"/>
      <c r="UFN2" s="153"/>
      <c r="UFO2" s="153"/>
      <c r="UFP2" s="153"/>
      <c r="UFQ2" s="153"/>
      <c r="UFR2" s="153"/>
      <c r="UFS2" s="153"/>
      <c r="UFT2" s="153"/>
      <c r="UFU2" s="153"/>
      <c r="UFV2" s="153"/>
      <c r="UFW2" s="153"/>
      <c r="UFX2" s="153"/>
      <c r="UFY2" s="153"/>
      <c r="UFZ2" s="153"/>
      <c r="UGA2" s="153"/>
      <c r="UGB2" s="153"/>
      <c r="UGC2" s="153"/>
      <c r="UGD2" s="153"/>
      <c r="UGE2" s="153"/>
      <c r="UGF2" s="153"/>
      <c r="UGG2" s="153"/>
      <c r="UGH2" s="153"/>
      <c r="UGI2" s="153"/>
      <c r="UGJ2" s="153"/>
      <c r="UGK2" s="153"/>
      <c r="UGL2" s="153"/>
      <c r="UGM2" s="153"/>
      <c r="UGN2" s="153"/>
      <c r="UGO2" s="153"/>
      <c r="UGP2" s="153"/>
      <c r="UGQ2" s="153"/>
      <c r="UGR2" s="153"/>
      <c r="UGS2" s="153"/>
      <c r="UGT2" s="153"/>
      <c r="UGU2" s="153"/>
      <c r="UGV2" s="153"/>
      <c r="UGW2" s="153"/>
      <c r="UGX2" s="153"/>
      <c r="UGY2" s="153"/>
      <c r="UGZ2" s="153"/>
      <c r="UHA2" s="153"/>
      <c r="UHB2" s="153"/>
      <c r="UHC2" s="153"/>
      <c r="UHD2" s="153"/>
      <c r="UHE2" s="153"/>
      <c r="UHF2" s="153"/>
      <c r="UHG2" s="153"/>
      <c r="UHH2" s="153"/>
      <c r="UHI2" s="153"/>
      <c r="UHJ2" s="153"/>
      <c r="UHK2" s="153"/>
      <c r="UHL2" s="153"/>
      <c r="UHM2" s="153"/>
      <c r="UHN2" s="153"/>
      <c r="UHO2" s="153"/>
      <c r="UHP2" s="153"/>
      <c r="UHQ2" s="153"/>
      <c r="UHR2" s="153"/>
      <c r="UHS2" s="153"/>
      <c r="UHT2" s="153"/>
      <c r="UHU2" s="153"/>
      <c r="UHV2" s="153"/>
      <c r="UHW2" s="153"/>
      <c r="UHX2" s="153"/>
      <c r="UHY2" s="153"/>
      <c r="UHZ2" s="153"/>
      <c r="UIA2" s="153"/>
      <c r="UIB2" s="153"/>
      <c r="UIC2" s="153"/>
      <c r="UID2" s="153"/>
      <c r="UIE2" s="153"/>
      <c r="UIF2" s="153"/>
      <c r="UIG2" s="153"/>
      <c r="UIH2" s="153"/>
      <c r="UII2" s="153"/>
      <c r="UIJ2" s="153"/>
      <c r="UIK2" s="153"/>
      <c r="UIL2" s="153"/>
      <c r="UIM2" s="153"/>
      <c r="UIN2" s="153"/>
      <c r="UIO2" s="153"/>
      <c r="UIP2" s="153"/>
      <c r="UIQ2" s="153"/>
      <c r="UIR2" s="153"/>
      <c r="UIS2" s="153"/>
      <c r="UIT2" s="153"/>
      <c r="UIU2" s="153"/>
      <c r="UIV2" s="153"/>
      <c r="UIW2" s="153"/>
      <c r="UIX2" s="153"/>
      <c r="UIY2" s="153"/>
      <c r="UIZ2" s="153"/>
      <c r="UJA2" s="153"/>
      <c r="UJB2" s="153"/>
      <c r="UJC2" s="153"/>
      <c r="UJD2" s="153"/>
      <c r="UJE2" s="153"/>
      <c r="UJF2" s="153"/>
      <c r="UJG2" s="153"/>
      <c r="UJH2" s="153"/>
      <c r="UJI2" s="153"/>
      <c r="UJJ2" s="153"/>
      <c r="UJK2" s="153"/>
      <c r="UJL2" s="153"/>
      <c r="UJM2" s="153"/>
      <c r="UJN2" s="153"/>
      <c r="UJO2" s="153"/>
      <c r="UJP2" s="153"/>
      <c r="UJQ2" s="153"/>
      <c r="UJR2" s="153"/>
      <c r="UJS2" s="153"/>
      <c r="UJT2" s="153"/>
      <c r="UJU2" s="153"/>
      <c r="UJV2" s="153"/>
      <c r="UJW2" s="153"/>
      <c r="UJX2" s="153"/>
      <c r="UJY2" s="153"/>
      <c r="UJZ2" s="153"/>
      <c r="UKA2" s="153"/>
      <c r="UKB2" s="153"/>
      <c r="UKC2" s="153"/>
      <c r="UKD2" s="153"/>
      <c r="UKE2" s="153"/>
      <c r="UKF2" s="153"/>
      <c r="UKG2" s="153"/>
      <c r="UKH2" s="153"/>
      <c r="UKI2" s="153"/>
      <c r="UKJ2" s="153"/>
      <c r="UKK2" s="153"/>
      <c r="UKL2" s="153"/>
      <c r="UKM2" s="153"/>
      <c r="UKN2" s="153"/>
      <c r="UKO2" s="153"/>
      <c r="UKP2" s="153"/>
      <c r="UKQ2" s="153"/>
      <c r="UKR2" s="153"/>
      <c r="UKS2" s="153"/>
      <c r="UKT2" s="153"/>
      <c r="UKU2" s="153"/>
      <c r="UKV2" s="153"/>
      <c r="UKW2" s="153"/>
      <c r="UKX2" s="153"/>
      <c r="UKY2" s="153"/>
      <c r="UKZ2" s="153"/>
      <c r="ULA2" s="153"/>
      <c r="ULB2" s="153"/>
      <c r="ULC2" s="153"/>
      <c r="ULD2" s="153"/>
      <c r="ULE2" s="153"/>
      <c r="ULF2" s="153"/>
      <c r="ULG2" s="153"/>
      <c r="ULH2" s="153"/>
      <c r="ULI2" s="153"/>
      <c r="ULJ2" s="153"/>
      <c r="ULK2" s="153"/>
      <c r="ULL2" s="153"/>
      <c r="ULM2" s="153"/>
      <c r="ULN2" s="153"/>
      <c r="ULO2" s="153"/>
      <c r="ULP2" s="153"/>
      <c r="ULQ2" s="153"/>
      <c r="ULR2" s="153"/>
      <c r="ULS2" s="153"/>
      <c r="ULT2" s="153"/>
      <c r="ULU2" s="153"/>
      <c r="ULV2" s="153"/>
      <c r="ULW2" s="153"/>
      <c r="ULX2" s="153"/>
      <c r="ULY2" s="153"/>
      <c r="ULZ2" s="153"/>
      <c r="UMA2" s="153"/>
      <c r="UMB2" s="153"/>
      <c r="UMC2" s="153"/>
      <c r="UMD2" s="153"/>
      <c r="UME2" s="153"/>
      <c r="UMF2" s="153"/>
      <c r="UMG2" s="153"/>
      <c r="UMH2" s="153"/>
      <c r="UMI2" s="153"/>
      <c r="UMJ2" s="153"/>
      <c r="UMK2" s="153"/>
      <c r="UML2" s="153"/>
      <c r="UMM2" s="153"/>
      <c r="UMN2" s="153"/>
      <c r="UMO2" s="153"/>
      <c r="UMP2" s="153"/>
      <c r="UMQ2" s="153"/>
      <c r="UMR2" s="153"/>
      <c r="UMS2" s="153"/>
      <c r="UMT2" s="153"/>
      <c r="UMU2" s="153"/>
      <c r="UMV2" s="153"/>
      <c r="UMW2" s="153"/>
      <c r="UMX2" s="153"/>
      <c r="UMY2" s="153"/>
      <c r="UMZ2" s="153"/>
      <c r="UNA2" s="153"/>
      <c r="UNB2" s="153"/>
      <c r="UNC2" s="153"/>
      <c r="UND2" s="153"/>
      <c r="UNE2" s="153"/>
      <c r="UNF2" s="153"/>
      <c r="UNG2" s="153"/>
      <c r="UNH2" s="153"/>
      <c r="UNI2" s="153"/>
      <c r="UNJ2" s="153"/>
      <c r="UNK2" s="153"/>
      <c r="UNL2" s="153"/>
      <c r="UNM2" s="153"/>
      <c r="UNN2" s="153"/>
      <c r="UNO2" s="153"/>
      <c r="UNP2" s="153"/>
      <c r="UNQ2" s="153"/>
      <c r="UNR2" s="153"/>
      <c r="UNS2" s="153"/>
      <c r="UNT2" s="153"/>
      <c r="UNU2" s="153"/>
      <c r="UNV2" s="153"/>
      <c r="UNW2" s="153"/>
      <c r="UNX2" s="153"/>
      <c r="UNY2" s="153"/>
      <c r="UNZ2" s="153"/>
      <c r="UOA2" s="153"/>
      <c r="UOB2" s="153"/>
      <c r="UOC2" s="153"/>
      <c r="UOD2" s="153"/>
      <c r="UOE2" s="153"/>
      <c r="UOF2" s="153"/>
      <c r="UOG2" s="153"/>
      <c r="UOH2" s="153"/>
      <c r="UOI2" s="153"/>
      <c r="UOJ2" s="153"/>
      <c r="UOK2" s="153"/>
      <c r="UOL2" s="153"/>
      <c r="UOM2" s="153"/>
      <c r="UON2" s="153"/>
      <c r="UOO2" s="153"/>
      <c r="UOP2" s="153"/>
      <c r="UOQ2" s="153"/>
      <c r="UOR2" s="153"/>
      <c r="UOS2" s="153"/>
      <c r="UOT2" s="153"/>
      <c r="UOU2" s="153"/>
      <c r="UOV2" s="153"/>
      <c r="UOW2" s="153"/>
      <c r="UOX2" s="153"/>
      <c r="UOY2" s="153"/>
      <c r="UOZ2" s="153"/>
      <c r="UPA2" s="153"/>
      <c r="UPB2" s="153"/>
      <c r="UPC2" s="153"/>
      <c r="UPD2" s="153"/>
      <c r="UPE2" s="153"/>
      <c r="UPF2" s="153"/>
      <c r="UPG2" s="153"/>
      <c r="UPH2" s="153"/>
      <c r="UPI2" s="153"/>
      <c r="UPJ2" s="153"/>
      <c r="UPK2" s="153"/>
      <c r="UPL2" s="153"/>
      <c r="UPM2" s="153"/>
      <c r="UPN2" s="153"/>
      <c r="UPO2" s="153"/>
      <c r="UPP2" s="153"/>
      <c r="UPQ2" s="153"/>
      <c r="UPR2" s="153"/>
      <c r="UPS2" s="153"/>
      <c r="UPT2" s="153"/>
      <c r="UPU2" s="153"/>
      <c r="UPV2" s="153"/>
      <c r="UPW2" s="153"/>
      <c r="UPX2" s="153"/>
      <c r="UPY2" s="153"/>
      <c r="UPZ2" s="153"/>
      <c r="UQA2" s="153"/>
      <c r="UQB2" s="153"/>
      <c r="UQC2" s="153"/>
      <c r="UQD2" s="153"/>
      <c r="UQE2" s="153"/>
      <c r="UQF2" s="153"/>
      <c r="UQG2" s="153"/>
      <c r="UQH2" s="153"/>
      <c r="UQI2" s="153"/>
      <c r="UQJ2" s="153"/>
      <c r="UQK2" s="153"/>
      <c r="UQL2" s="153"/>
      <c r="UQM2" s="153"/>
      <c r="UQN2" s="153"/>
      <c r="UQO2" s="153"/>
      <c r="UQP2" s="153"/>
      <c r="UQQ2" s="153"/>
      <c r="UQR2" s="153"/>
      <c r="UQS2" s="153"/>
      <c r="UQT2" s="153"/>
      <c r="UQU2" s="153"/>
      <c r="UQV2" s="153"/>
      <c r="UQW2" s="153"/>
      <c r="UQX2" s="153"/>
      <c r="UQY2" s="153"/>
      <c r="UQZ2" s="153"/>
      <c r="URA2" s="153"/>
      <c r="URB2" s="153"/>
      <c r="URC2" s="153"/>
      <c r="URD2" s="153"/>
      <c r="URE2" s="153"/>
      <c r="URF2" s="153"/>
      <c r="URG2" s="153"/>
      <c r="URH2" s="153"/>
      <c r="URI2" s="153"/>
      <c r="URJ2" s="153"/>
      <c r="URK2" s="153"/>
      <c r="URL2" s="153"/>
      <c r="URM2" s="153"/>
      <c r="URN2" s="153"/>
      <c r="URO2" s="153"/>
      <c r="URP2" s="153"/>
      <c r="URQ2" s="153"/>
      <c r="URR2" s="153"/>
      <c r="URS2" s="153"/>
      <c r="URT2" s="153"/>
      <c r="URU2" s="153"/>
      <c r="URV2" s="153"/>
      <c r="URW2" s="153"/>
      <c r="URX2" s="153"/>
      <c r="URY2" s="153"/>
      <c r="URZ2" s="153"/>
      <c r="USA2" s="153"/>
      <c r="USB2" s="153"/>
      <c r="USC2" s="153"/>
      <c r="USD2" s="153"/>
      <c r="USE2" s="153"/>
      <c r="USF2" s="153"/>
      <c r="USG2" s="153"/>
      <c r="USH2" s="153"/>
      <c r="USI2" s="153"/>
      <c r="USJ2" s="153"/>
      <c r="USK2" s="153"/>
      <c r="USL2" s="153"/>
      <c r="USM2" s="153"/>
      <c r="USN2" s="153"/>
      <c r="USO2" s="153"/>
      <c r="USP2" s="153"/>
      <c r="USQ2" s="153"/>
      <c r="USR2" s="153"/>
      <c r="USS2" s="153"/>
      <c r="UST2" s="153"/>
      <c r="USU2" s="153"/>
      <c r="USV2" s="153"/>
      <c r="USW2" s="153"/>
      <c r="USX2" s="153"/>
      <c r="USY2" s="153"/>
      <c r="USZ2" s="153"/>
      <c r="UTA2" s="153"/>
      <c r="UTB2" s="153"/>
      <c r="UTC2" s="153"/>
      <c r="UTD2" s="153"/>
      <c r="UTE2" s="153"/>
      <c r="UTF2" s="153"/>
      <c r="UTG2" s="153"/>
      <c r="UTH2" s="153"/>
      <c r="UTI2" s="153"/>
      <c r="UTJ2" s="153"/>
      <c r="UTK2" s="153"/>
      <c r="UTL2" s="153"/>
      <c r="UTM2" s="153"/>
      <c r="UTN2" s="153"/>
      <c r="UTO2" s="153"/>
      <c r="UTP2" s="153"/>
      <c r="UTQ2" s="153"/>
      <c r="UTR2" s="153"/>
      <c r="UTS2" s="153"/>
      <c r="UTT2" s="153"/>
      <c r="UTU2" s="153"/>
      <c r="UTV2" s="153"/>
      <c r="UTW2" s="153"/>
      <c r="UTX2" s="153"/>
      <c r="UTY2" s="153"/>
      <c r="UTZ2" s="153"/>
      <c r="UUA2" s="153"/>
      <c r="UUB2" s="153"/>
      <c r="UUC2" s="153"/>
      <c r="UUD2" s="153"/>
      <c r="UUE2" s="153"/>
      <c r="UUF2" s="153"/>
      <c r="UUG2" s="153"/>
      <c r="UUH2" s="153"/>
      <c r="UUI2" s="153"/>
      <c r="UUJ2" s="153"/>
      <c r="UUK2" s="153"/>
      <c r="UUL2" s="153"/>
      <c r="UUM2" s="153"/>
      <c r="UUN2" s="153"/>
      <c r="UUO2" s="153"/>
      <c r="UUP2" s="153"/>
      <c r="UUQ2" s="153"/>
      <c r="UUR2" s="153"/>
      <c r="UUS2" s="153"/>
      <c r="UUT2" s="153"/>
      <c r="UUU2" s="153"/>
      <c r="UUV2" s="153"/>
      <c r="UUW2" s="153"/>
      <c r="UUX2" s="153"/>
      <c r="UUY2" s="153"/>
      <c r="UUZ2" s="153"/>
      <c r="UVA2" s="153"/>
      <c r="UVB2" s="153"/>
      <c r="UVC2" s="153"/>
      <c r="UVD2" s="153"/>
      <c r="UVE2" s="153"/>
      <c r="UVF2" s="153"/>
      <c r="UVG2" s="153"/>
      <c r="UVH2" s="153"/>
      <c r="UVI2" s="153"/>
      <c r="UVJ2" s="153"/>
      <c r="UVK2" s="153"/>
      <c r="UVL2" s="153"/>
      <c r="UVM2" s="153"/>
      <c r="UVN2" s="153"/>
      <c r="UVO2" s="153"/>
      <c r="UVP2" s="153"/>
      <c r="UVQ2" s="153"/>
      <c r="UVR2" s="153"/>
      <c r="UVS2" s="153"/>
      <c r="UVT2" s="153"/>
      <c r="UVU2" s="153"/>
      <c r="UVV2" s="153"/>
      <c r="UVW2" s="153"/>
      <c r="UVX2" s="153"/>
      <c r="UVY2" s="153"/>
      <c r="UVZ2" s="153"/>
      <c r="UWA2" s="153"/>
      <c r="UWB2" s="153"/>
      <c r="UWC2" s="153"/>
      <c r="UWD2" s="153"/>
      <c r="UWE2" s="153"/>
      <c r="UWF2" s="153"/>
      <c r="UWG2" s="153"/>
      <c r="UWH2" s="153"/>
      <c r="UWI2" s="153"/>
      <c r="UWJ2" s="153"/>
      <c r="UWK2" s="153"/>
      <c r="UWL2" s="153"/>
      <c r="UWM2" s="153"/>
      <c r="UWN2" s="153"/>
      <c r="UWO2" s="153"/>
      <c r="UWP2" s="153"/>
      <c r="UWQ2" s="153"/>
      <c r="UWR2" s="153"/>
      <c r="UWS2" s="153"/>
      <c r="UWT2" s="153"/>
      <c r="UWU2" s="153"/>
      <c r="UWV2" s="153"/>
      <c r="UWW2" s="153"/>
      <c r="UWX2" s="153"/>
      <c r="UWY2" s="153"/>
      <c r="UWZ2" s="153"/>
      <c r="UXA2" s="153"/>
      <c r="UXB2" s="153"/>
      <c r="UXC2" s="153"/>
      <c r="UXD2" s="153"/>
      <c r="UXE2" s="153"/>
      <c r="UXF2" s="153"/>
      <c r="UXG2" s="153"/>
      <c r="UXH2" s="153"/>
      <c r="UXI2" s="153"/>
      <c r="UXJ2" s="153"/>
      <c r="UXK2" s="153"/>
      <c r="UXL2" s="153"/>
      <c r="UXM2" s="153"/>
      <c r="UXN2" s="153"/>
      <c r="UXO2" s="153"/>
      <c r="UXP2" s="153"/>
      <c r="UXQ2" s="153"/>
      <c r="UXR2" s="153"/>
      <c r="UXS2" s="153"/>
      <c r="UXT2" s="153"/>
      <c r="UXU2" s="153"/>
      <c r="UXV2" s="153"/>
      <c r="UXW2" s="153"/>
      <c r="UXX2" s="153"/>
      <c r="UXY2" s="153"/>
      <c r="UXZ2" s="153"/>
      <c r="UYA2" s="153"/>
      <c r="UYB2" s="153"/>
      <c r="UYC2" s="153"/>
      <c r="UYD2" s="153"/>
      <c r="UYE2" s="153"/>
      <c r="UYF2" s="153"/>
      <c r="UYG2" s="153"/>
      <c r="UYH2" s="153"/>
      <c r="UYI2" s="153"/>
      <c r="UYJ2" s="153"/>
      <c r="UYK2" s="153"/>
      <c r="UYL2" s="153"/>
      <c r="UYM2" s="153"/>
      <c r="UYN2" s="153"/>
      <c r="UYO2" s="153"/>
      <c r="UYP2" s="153"/>
      <c r="UYQ2" s="153"/>
      <c r="UYR2" s="153"/>
      <c r="UYS2" s="153"/>
      <c r="UYT2" s="153"/>
      <c r="UYU2" s="153"/>
      <c r="UYV2" s="153"/>
      <c r="UYW2" s="153"/>
      <c r="UYX2" s="153"/>
      <c r="UYY2" s="153"/>
      <c r="UYZ2" s="153"/>
      <c r="UZA2" s="153"/>
      <c r="UZB2" s="153"/>
      <c r="UZC2" s="153"/>
      <c r="UZD2" s="153"/>
      <c r="UZE2" s="153"/>
      <c r="UZF2" s="153"/>
      <c r="UZG2" s="153"/>
      <c r="UZH2" s="153"/>
      <c r="UZI2" s="153"/>
      <c r="UZJ2" s="153"/>
      <c r="UZK2" s="153"/>
      <c r="UZL2" s="153"/>
      <c r="UZM2" s="153"/>
      <c r="UZN2" s="153"/>
      <c r="UZO2" s="153"/>
      <c r="UZP2" s="153"/>
      <c r="UZQ2" s="153"/>
      <c r="UZR2" s="153"/>
      <c r="UZS2" s="153"/>
      <c r="UZT2" s="153"/>
      <c r="UZU2" s="153"/>
      <c r="UZV2" s="153"/>
      <c r="UZW2" s="153"/>
      <c r="UZX2" s="153"/>
      <c r="UZY2" s="153"/>
      <c r="UZZ2" s="153"/>
      <c r="VAA2" s="153"/>
      <c r="VAB2" s="153"/>
      <c r="VAC2" s="153"/>
      <c r="VAD2" s="153"/>
      <c r="VAE2" s="153"/>
      <c r="VAF2" s="153"/>
      <c r="VAG2" s="153"/>
      <c r="VAH2" s="153"/>
      <c r="VAI2" s="153"/>
      <c r="VAJ2" s="153"/>
      <c r="VAK2" s="153"/>
      <c r="VAL2" s="153"/>
      <c r="VAM2" s="153"/>
      <c r="VAN2" s="153"/>
      <c r="VAO2" s="153"/>
      <c r="VAP2" s="153"/>
      <c r="VAQ2" s="153"/>
      <c r="VAR2" s="153"/>
      <c r="VAS2" s="153"/>
      <c r="VAT2" s="153"/>
      <c r="VAU2" s="153"/>
      <c r="VAV2" s="153"/>
      <c r="VAW2" s="153"/>
      <c r="VAX2" s="153"/>
      <c r="VAY2" s="153"/>
      <c r="VAZ2" s="153"/>
      <c r="VBA2" s="153"/>
      <c r="VBB2" s="153"/>
      <c r="VBC2" s="153"/>
      <c r="VBD2" s="153"/>
      <c r="VBE2" s="153"/>
      <c r="VBF2" s="153"/>
      <c r="VBG2" s="153"/>
      <c r="VBH2" s="153"/>
      <c r="VBI2" s="153"/>
      <c r="VBJ2" s="153"/>
      <c r="VBK2" s="153"/>
      <c r="VBL2" s="153"/>
      <c r="VBM2" s="153"/>
      <c r="VBN2" s="153"/>
      <c r="VBO2" s="153"/>
      <c r="VBP2" s="153"/>
      <c r="VBQ2" s="153"/>
      <c r="VBR2" s="153"/>
      <c r="VBS2" s="153"/>
      <c r="VBT2" s="153"/>
      <c r="VBU2" s="153"/>
      <c r="VBV2" s="153"/>
      <c r="VBW2" s="153"/>
      <c r="VBX2" s="153"/>
      <c r="VBY2" s="153"/>
      <c r="VBZ2" s="153"/>
      <c r="VCA2" s="153"/>
      <c r="VCB2" s="153"/>
      <c r="VCC2" s="153"/>
      <c r="VCD2" s="153"/>
      <c r="VCE2" s="153"/>
      <c r="VCF2" s="153"/>
      <c r="VCG2" s="153"/>
      <c r="VCH2" s="153"/>
      <c r="VCI2" s="153"/>
      <c r="VCJ2" s="153"/>
      <c r="VCK2" s="153"/>
      <c r="VCL2" s="153"/>
      <c r="VCM2" s="153"/>
      <c r="VCN2" s="153"/>
      <c r="VCO2" s="153"/>
      <c r="VCP2" s="153"/>
      <c r="VCQ2" s="153"/>
      <c r="VCR2" s="153"/>
      <c r="VCS2" s="153"/>
      <c r="VCT2" s="153"/>
      <c r="VCU2" s="153"/>
      <c r="VCV2" s="153"/>
      <c r="VCW2" s="153"/>
      <c r="VCX2" s="153"/>
      <c r="VCY2" s="153"/>
      <c r="VCZ2" s="153"/>
      <c r="VDA2" s="153"/>
      <c r="VDB2" s="153"/>
      <c r="VDC2" s="153"/>
      <c r="VDD2" s="153"/>
      <c r="VDE2" s="153"/>
      <c r="VDF2" s="153"/>
      <c r="VDG2" s="153"/>
      <c r="VDH2" s="153"/>
      <c r="VDI2" s="153"/>
      <c r="VDJ2" s="153"/>
      <c r="VDK2" s="153"/>
      <c r="VDL2" s="153"/>
      <c r="VDM2" s="153"/>
      <c r="VDN2" s="153"/>
      <c r="VDO2" s="153"/>
      <c r="VDP2" s="153"/>
      <c r="VDQ2" s="153"/>
      <c r="VDR2" s="153"/>
      <c r="VDS2" s="153"/>
      <c r="VDT2" s="153"/>
      <c r="VDU2" s="153"/>
      <c r="VDV2" s="153"/>
      <c r="VDW2" s="153"/>
      <c r="VDX2" s="153"/>
      <c r="VDY2" s="153"/>
      <c r="VDZ2" s="153"/>
      <c r="VEA2" s="153"/>
      <c r="VEB2" s="153"/>
      <c r="VEC2" s="153"/>
      <c r="VED2" s="153"/>
      <c r="VEE2" s="153"/>
      <c r="VEF2" s="153"/>
      <c r="VEG2" s="153"/>
      <c r="VEH2" s="153"/>
      <c r="VEI2" s="153"/>
      <c r="VEJ2" s="153"/>
      <c r="VEK2" s="153"/>
      <c r="VEL2" s="153"/>
      <c r="VEM2" s="153"/>
      <c r="VEN2" s="153"/>
      <c r="VEO2" s="153"/>
      <c r="VEP2" s="153"/>
      <c r="VEQ2" s="153"/>
      <c r="VER2" s="153"/>
      <c r="VES2" s="153"/>
      <c r="VET2" s="153"/>
      <c r="VEU2" s="153"/>
      <c r="VEV2" s="153"/>
      <c r="VEW2" s="153"/>
      <c r="VEX2" s="153"/>
      <c r="VEY2" s="153"/>
      <c r="VEZ2" s="153"/>
      <c r="VFA2" s="153"/>
      <c r="VFB2" s="153"/>
      <c r="VFC2" s="153"/>
      <c r="VFD2" s="153"/>
      <c r="VFE2" s="153"/>
      <c r="VFF2" s="153"/>
      <c r="VFG2" s="153"/>
      <c r="VFH2" s="153"/>
      <c r="VFI2" s="153"/>
      <c r="VFJ2" s="153"/>
      <c r="VFK2" s="153"/>
      <c r="VFL2" s="153"/>
      <c r="VFM2" s="153"/>
      <c r="VFN2" s="153"/>
      <c r="VFO2" s="153"/>
      <c r="VFP2" s="153"/>
      <c r="VFQ2" s="153"/>
      <c r="VFR2" s="153"/>
      <c r="VFS2" s="153"/>
      <c r="VFT2" s="153"/>
      <c r="VFU2" s="153"/>
      <c r="VFV2" s="153"/>
      <c r="VFW2" s="153"/>
      <c r="VFX2" s="153"/>
      <c r="VFY2" s="153"/>
      <c r="VFZ2" s="153"/>
      <c r="VGA2" s="153"/>
      <c r="VGB2" s="153"/>
      <c r="VGC2" s="153"/>
      <c r="VGD2" s="153"/>
      <c r="VGE2" s="153"/>
      <c r="VGF2" s="153"/>
      <c r="VGG2" s="153"/>
      <c r="VGH2" s="153"/>
      <c r="VGI2" s="153"/>
      <c r="VGJ2" s="153"/>
      <c r="VGK2" s="153"/>
      <c r="VGL2" s="153"/>
      <c r="VGM2" s="153"/>
      <c r="VGN2" s="153"/>
      <c r="VGO2" s="153"/>
      <c r="VGP2" s="153"/>
      <c r="VGQ2" s="153"/>
      <c r="VGR2" s="153"/>
      <c r="VGS2" s="153"/>
      <c r="VGT2" s="153"/>
      <c r="VGU2" s="153"/>
      <c r="VGV2" s="153"/>
      <c r="VGW2" s="153"/>
      <c r="VGX2" s="153"/>
      <c r="VGY2" s="153"/>
      <c r="VGZ2" s="153"/>
      <c r="VHA2" s="153"/>
      <c r="VHB2" s="153"/>
      <c r="VHC2" s="153"/>
      <c r="VHD2" s="153"/>
      <c r="VHE2" s="153"/>
      <c r="VHF2" s="153"/>
      <c r="VHG2" s="153"/>
      <c r="VHH2" s="153"/>
      <c r="VHI2" s="153"/>
      <c r="VHJ2" s="153"/>
      <c r="VHK2" s="153"/>
      <c r="VHL2" s="153"/>
      <c r="VHM2" s="153"/>
      <c r="VHN2" s="153"/>
      <c r="VHO2" s="153"/>
      <c r="VHP2" s="153"/>
      <c r="VHQ2" s="153"/>
      <c r="VHR2" s="153"/>
      <c r="VHS2" s="153"/>
      <c r="VHT2" s="153"/>
      <c r="VHU2" s="153"/>
      <c r="VHV2" s="153"/>
      <c r="VHW2" s="153"/>
      <c r="VHX2" s="153"/>
      <c r="VHY2" s="153"/>
      <c r="VHZ2" s="153"/>
      <c r="VIA2" s="153"/>
      <c r="VIB2" s="153"/>
      <c r="VIC2" s="153"/>
      <c r="VID2" s="153"/>
      <c r="VIE2" s="153"/>
      <c r="VIF2" s="153"/>
      <c r="VIG2" s="153"/>
      <c r="VIH2" s="153"/>
      <c r="VII2" s="153"/>
      <c r="VIJ2" s="153"/>
      <c r="VIK2" s="153"/>
      <c r="VIL2" s="153"/>
      <c r="VIM2" s="153"/>
      <c r="VIN2" s="153"/>
      <c r="VIO2" s="153"/>
      <c r="VIP2" s="153"/>
      <c r="VIQ2" s="153"/>
      <c r="VIR2" s="153"/>
      <c r="VIS2" s="153"/>
      <c r="VIT2" s="153"/>
      <c r="VIU2" s="153"/>
      <c r="VIV2" s="153"/>
      <c r="VIW2" s="153"/>
      <c r="VIX2" s="153"/>
      <c r="VIY2" s="153"/>
      <c r="VIZ2" s="153"/>
      <c r="VJA2" s="153"/>
      <c r="VJB2" s="153"/>
      <c r="VJC2" s="153"/>
      <c r="VJD2" s="153"/>
      <c r="VJE2" s="153"/>
      <c r="VJF2" s="153"/>
      <c r="VJG2" s="153"/>
      <c r="VJH2" s="153"/>
      <c r="VJI2" s="153"/>
      <c r="VJJ2" s="153"/>
      <c r="VJK2" s="153"/>
      <c r="VJL2" s="153"/>
      <c r="VJM2" s="153"/>
      <c r="VJN2" s="153"/>
      <c r="VJO2" s="153"/>
      <c r="VJP2" s="153"/>
      <c r="VJQ2" s="153"/>
      <c r="VJR2" s="153"/>
      <c r="VJS2" s="153"/>
      <c r="VJT2" s="153"/>
      <c r="VJU2" s="153"/>
      <c r="VJV2" s="153"/>
      <c r="VJW2" s="153"/>
      <c r="VJX2" s="153"/>
      <c r="VJY2" s="153"/>
      <c r="VJZ2" s="153"/>
      <c r="VKA2" s="153"/>
      <c r="VKB2" s="153"/>
      <c r="VKC2" s="153"/>
      <c r="VKD2" s="153"/>
      <c r="VKE2" s="153"/>
      <c r="VKF2" s="153"/>
      <c r="VKG2" s="153"/>
      <c r="VKH2" s="153"/>
      <c r="VKI2" s="153"/>
      <c r="VKJ2" s="153"/>
      <c r="VKK2" s="153"/>
      <c r="VKL2" s="153"/>
      <c r="VKM2" s="153"/>
      <c r="VKN2" s="153"/>
      <c r="VKO2" s="153"/>
      <c r="VKP2" s="153"/>
      <c r="VKQ2" s="153"/>
      <c r="VKR2" s="153"/>
      <c r="VKS2" s="153"/>
      <c r="VKT2" s="153"/>
      <c r="VKU2" s="153"/>
      <c r="VKV2" s="153"/>
      <c r="VKW2" s="153"/>
      <c r="VKX2" s="153"/>
      <c r="VKY2" s="153"/>
      <c r="VKZ2" s="153"/>
      <c r="VLA2" s="153"/>
      <c r="VLB2" s="153"/>
      <c r="VLC2" s="153"/>
      <c r="VLD2" s="153"/>
      <c r="VLE2" s="153"/>
      <c r="VLF2" s="153"/>
      <c r="VLG2" s="153"/>
      <c r="VLH2" s="153"/>
      <c r="VLI2" s="153"/>
      <c r="VLJ2" s="153"/>
      <c r="VLK2" s="153"/>
      <c r="VLL2" s="153"/>
      <c r="VLM2" s="153"/>
      <c r="VLN2" s="153"/>
      <c r="VLO2" s="153"/>
      <c r="VLP2" s="153"/>
      <c r="VLQ2" s="153"/>
      <c r="VLR2" s="153"/>
      <c r="VLS2" s="153"/>
      <c r="VLT2" s="153"/>
      <c r="VLU2" s="153"/>
      <c r="VLV2" s="153"/>
      <c r="VLW2" s="153"/>
      <c r="VLX2" s="153"/>
      <c r="VLY2" s="153"/>
      <c r="VLZ2" s="153"/>
      <c r="VMA2" s="153"/>
      <c r="VMB2" s="153"/>
      <c r="VMC2" s="153"/>
      <c r="VMD2" s="153"/>
      <c r="VME2" s="153"/>
      <c r="VMF2" s="153"/>
      <c r="VMG2" s="153"/>
      <c r="VMH2" s="153"/>
      <c r="VMI2" s="153"/>
      <c r="VMJ2" s="153"/>
      <c r="VMK2" s="153"/>
      <c r="VML2" s="153"/>
      <c r="VMM2" s="153"/>
      <c r="VMN2" s="153"/>
      <c r="VMO2" s="153"/>
      <c r="VMP2" s="153"/>
      <c r="VMQ2" s="153"/>
      <c r="VMR2" s="153"/>
      <c r="VMS2" s="153"/>
      <c r="VMT2" s="153"/>
      <c r="VMU2" s="153"/>
      <c r="VMV2" s="153"/>
      <c r="VMW2" s="153"/>
      <c r="VMX2" s="153"/>
      <c r="VMY2" s="153"/>
      <c r="VMZ2" s="153"/>
      <c r="VNA2" s="153"/>
      <c r="VNB2" s="153"/>
      <c r="VNC2" s="153"/>
      <c r="VND2" s="153"/>
      <c r="VNE2" s="153"/>
      <c r="VNF2" s="153"/>
      <c r="VNG2" s="153"/>
      <c r="VNH2" s="153"/>
      <c r="VNI2" s="153"/>
      <c r="VNJ2" s="153"/>
      <c r="VNK2" s="153"/>
      <c r="VNL2" s="153"/>
      <c r="VNM2" s="153"/>
      <c r="VNN2" s="153"/>
      <c r="VNO2" s="153"/>
      <c r="VNP2" s="153"/>
      <c r="VNQ2" s="153"/>
      <c r="VNR2" s="153"/>
      <c r="VNS2" s="153"/>
      <c r="VNT2" s="153"/>
      <c r="VNU2" s="153"/>
      <c r="VNV2" s="153"/>
      <c r="VNW2" s="153"/>
      <c r="VNX2" s="153"/>
      <c r="VNY2" s="153"/>
      <c r="VNZ2" s="153"/>
      <c r="VOA2" s="153"/>
      <c r="VOB2" s="153"/>
      <c r="VOC2" s="153"/>
      <c r="VOD2" s="153"/>
      <c r="VOE2" s="153"/>
      <c r="VOF2" s="153"/>
      <c r="VOG2" s="153"/>
      <c r="VOH2" s="153"/>
      <c r="VOI2" s="153"/>
      <c r="VOJ2" s="153"/>
      <c r="VOK2" s="153"/>
      <c r="VOL2" s="153"/>
      <c r="VOM2" s="153"/>
      <c r="VON2" s="153"/>
      <c r="VOO2" s="153"/>
      <c r="VOP2" s="153"/>
      <c r="VOQ2" s="153"/>
      <c r="VOR2" s="153"/>
      <c r="VOS2" s="153"/>
      <c r="VOT2" s="153"/>
      <c r="VOU2" s="153"/>
      <c r="VOV2" s="153"/>
      <c r="VOW2" s="153"/>
      <c r="VOX2" s="153"/>
      <c r="VOY2" s="153"/>
      <c r="VOZ2" s="153"/>
      <c r="VPA2" s="153"/>
      <c r="VPB2" s="153"/>
      <c r="VPC2" s="153"/>
      <c r="VPD2" s="153"/>
      <c r="VPE2" s="153"/>
      <c r="VPF2" s="153"/>
      <c r="VPG2" s="153"/>
      <c r="VPH2" s="153"/>
      <c r="VPI2" s="153"/>
      <c r="VPJ2" s="153"/>
      <c r="VPK2" s="153"/>
      <c r="VPL2" s="153"/>
      <c r="VPM2" s="153"/>
      <c r="VPN2" s="153"/>
      <c r="VPO2" s="153"/>
      <c r="VPP2" s="153"/>
      <c r="VPQ2" s="153"/>
      <c r="VPR2" s="153"/>
      <c r="VPS2" s="153"/>
      <c r="VPT2" s="153"/>
      <c r="VPU2" s="153"/>
      <c r="VPV2" s="153"/>
      <c r="VPW2" s="153"/>
      <c r="VPX2" s="153"/>
      <c r="VPY2" s="153"/>
      <c r="VPZ2" s="153"/>
      <c r="VQA2" s="153"/>
      <c r="VQB2" s="153"/>
      <c r="VQC2" s="153"/>
      <c r="VQD2" s="153"/>
      <c r="VQE2" s="153"/>
      <c r="VQF2" s="153"/>
      <c r="VQG2" s="153"/>
      <c r="VQH2" s="153"/>
      <c r="VQI2" s="153"/>
      <c r="VQJ2" s="153"/>
      <c r="VQK2" s="153"/>
      <c r="VQL2" s="153"/>
      <c r="VQM2" s="153"/>
      <c r="VQN2" s="153"/>
      <c r="VQO2" s="153"/>
      <c r="VQP2" s="153"/>
      <c r="VQQ2" s="153"/>
      <c r="VQR2" s="153"/>
      <c r="VQS2" s="153"/>
      <c r="VQT2" s="153"/>
      <c r="VQU2" s="153"/>
      <c r="VQV2" s="153"/>
      <c r="VQW2" s="153"/>
      <c r="VQX2" s="153"/>
      <c r="VQY2" s="153"/>
      <c r="VQZ2" s="153"/>
      <c r="VRA2" s="153"/>
      <c r="VRB2" s="153"/>
      <c r="VRC2" s="153"/>
      <c r="VRD2" s="153"/>
      <c r="VRE2" s="153"/>
      <c r="VRF2" s="153"/>
      <c r="VRG2" s="153"/>
      <c r="VRH2" s="153"/>
      <c r="VRI2" s="153"/>
      <c r="VRJ2" s="153"/>
      <c r="VRK2" s="153"/>
      <c r="VRL2" s="153"/>
      <c r="VRM2" s="153"/>
      <c r="VRN2" s="153"/>
      <c r="VRO2" s="153"/>
      <c r="VRP2" s="153"/>
      <c r="VRQ2" s="153"/>
      <c r="VRR2" s="153"/>
      <c r="VRS2" s="153"/>
      <c r="VRT2" s="153"/>
      <c r="VRU2" s="153"/>
      <c r="VRV2" s="153"/>
      <c r="VRW2" s="153"/>
      <c r="VRX2" s="153"/>
      <c r="VRY2" s="153"/>
      <c r="VRZ2" s="153"/>
      <c r="VSA2" s="153"/>
      <c r="VSB2" s="153"/>
      <c r="VSC2" s="153"/>
      <c r="VSD2" s="153"/>
      <c r="VSE2" s="153"/>
      <c r="VSF2" s="153"/>
      <c r="VSG2" s="153"/>
      <c r="VSH2" s="153"/>
      <c r="VSI2" s="153"/>
      <c r="VSJ2" s="153"/>
      <c r="VSK2" s="153"/>
      <c r="VSL2" s="153"/>
      <c r="VSM2" s="153"/>
      <c r="VSN2" s="153"/>
      <c r="VSO2" s="153"/>
      <c r="VSP2" s="153"/>
      <c r="VSQ2" s="153"/>
      <c r="VSR2" s="153"/>
      <c r="VSS2" s="153"/>
      <c r="VST2" s="153"/>
      <c r="VSU2" s="153"/>
      <c r="VSV2" s="153"/>
      <c r="VSW2" s="153"/>
      <c r="VSX2" s="153"/>
      <c r="VSY2" s="153"/>
      <c r="VSZ2" s="153"/>
      <c r="VTA2" s="153"/>
      <c r="VTB2" s="153"/>
      <c r="VTC2" s="153"/>
      <c r="VTD2" s="153"/>
      <c r="VTE2" s="153"/>
      <c r="VTF2" s="153"/>
      <c r="VTG2" s="153"/>
      <c r="VTH2" s="153"/>
      <c r="VTI2" s="153"/>
      <c r="VTJ2" s="153"/>
      <c r="VTK2" s="153"/>
      <c r="VTL2" s="153"/>
      <c r="VTM2" s="153"/>
      <c r="VTN2" s="153"/>
      <c r="VTO2" s="153"/>
      <c r="VTP2" s="153"/>
      <c r="VTQ2" s="153"/>
      <c r="VTR2" s="153"/>
      <c r="VTS2" s="153"/>
      <c r="VTT2" s="153"/>
      <c r="VTU2" s="153"/>
      <c r="VTV2" s="153"/>
      <c r="VTW2" s="153"/>
      <c r="VTX2" s="153"/>
      <c r="VTY2" s="153"/>
      <c r="VTZ2" s="153"/>
      <c r="VUA2" s="153"/>
      <c r="VUB2" s="153"/>
      <c r="VUC2" s="153"/>
      <c r="VUD2" s="153"/>
      <c r="VUE2" s="153"/>
      <c r="VUF2" s="153"/>
      <c r="VUG2" s="153"/>
      <c r="VUH2" s="153"/>
      <c r="VUI2" s="153"/>
      <c r="VUJ2" s="153"/>
      <c r="VUK2" s="153"/>
      <c r="VUL2" s="153"/>
      <c r="VUM2" s="153"/>
      <c r="VUN2" s="153"/>
      <c r="VUO2" s="153"/>
      <c r="VUP2" s="153"/>
      <c r="VUQ2" s="153"/>
      <c r="VUR2" s="153"/>
      <c r="VUS2" s="153"/>
      <c r="VUT2" s="153"/>
      <c r="VUU2" s="153"/>
      <c r="VUV2" s="153"/>
      <c r="VUW2" s="153"/>
      <c r="VUX2" s="153"/>
      <c r="VUY2" s="153"/>
      <c r="VUZ2" s="153"/>
      <c r="VVA2" s="153"/>
      <c r="VVB2" s="153"/>
      <c r="VVC2" s="153"/>
      <c r="VVD2" s="153"/>
      <c r="VVE2" s="153"/>
      <c r="VVF2" s="153"/>
      <c r="VVG2" s="153"/>
      <c r="VVH2" s="153"/>
      <c r="VVI2" s="153"/>
      <c r="VVJ2" s="153"/>
      <c r="VVK2" s="153"/>
      <c r="VVL2" s="153"/>
      <c r="VVM2" s="153"/>
      <c r="VVN2" s="153"/>
      <c r="VVO2" s="153"/>
      <c r="VVP2" s="153"/>
      <c r="VVQ2" s="153"/>
      <c r="VVR2" s="153"/>
      <c r="VVS2" s="153"/>
      <c r="VVT2" s="153"/>
      <c r="VVU2" s="153"/>
      <c r="VVV2" s="153"/>
      <c r="VVW2" s="153"/>
      <c r="VVX2" s="153"/>
      <c r="VVY2" s="153"/>
      <c r="VVZ2" s="153"/>
      <c r="VWA2" s="153"/>
      <c r="VWB2" s="153"/>
      <c r="VWC2" s="153"/>
      <c r="VWD2" s="153"/>
      <c r="VWE2" s="153"/>
      <c r="VWF2" s="153"/>
      <c r="VWG2" s="153"/>
      <c r="VWH2" s="153"/>
      <c r="VWI2" s="153"/>
      <c r="VWJ2" s="153"/>
      <c r="VWK2" s="153"/>
      <c r="VWL2" s="153"/>
      <c r="VWM2" s="153"/>
      <c r="VWN2" s="153"/>
      <c r="VWO2" s="153"/>
      <c r="VWP2" s="153"/>
      <c r="VWQ2" s="153"/>
      <c r="VWR2" s="153"/>
      <c r="VWS2" s="153"/>
      <c r="VWT2" s="153"/>
      <c r="VWU2" s="153"/>
      <c r="VWV2" s="153"/>
      <c r="VWW2" s="153"/>
      <c r="VWX2" s="153"/>
      <c r="VWY2" s="153"/>
      <c r="VWZ2" s="153"/>
      <c r="VXA2" s="153"/>
      <c r="VXB2" s="153"/>
      <c r="VXC2" s="153"/>
      <c r="VXD2" s="153"/>
      <c r="VXE2" s="153"/>
      <c r="VXF2" s="153"/>
      <c r="VXG2" s="153"/>
      <c r="VXH2" s="153"/>
      <c r="VXI2" s="153"/>
      <c r="VXJ2" s="153"/>
      <c r="VXK2" s="153"/>
      <c r="VXL2" s="153"/>
      <c r="VXM2" s="153"/>
      <c r="VXN2" s="153"/>
      <c r="VXO2" s="153"/>
      <c r="VXP2" s="153"/>
      <c r="VXQ2" s="153"/>
      <c r="VXR2" s="153"/>
      <c r="VXS2" s="153"/>
      <c r="VXT2" s="153"/>
      <c r="VXU2" s="153"/>
      <c r="VXV2" s="153"/>
      <c r="VXW2" s="153"/>
      <c r="VXX2" s="153"/>
      <c r="VXY2" s="153"/>
      <c r="VXZ2" s="153"/>
      <c r="VYA2" s="153"/>
      <c r="VYB2" s="153"/>
      <c r="VYC2" s="153"/>
      <c r="VYD2" s="153"/>
      <c r="VYE2" s="153"/>
      <c r="VYF2" s="153"/>
      <c r="VYG2" s="153"/>
      <c r="VYH2" s="153"/>
      <c r="VYI2" s="153"/>
      <c r="VYJ2" s="153"/>
      <c r="VYK2" s="153"/>
      <c r="VYL2" s="153"/>
      <c r="VYM2" s="153"/>
      <c r="VYN2" s="153"/>
      <c r="VYO2" s="153"/>
      <c r="VYP2" s="153"/>
      <c r="VYQ2" s="153"/>
      <c r="VYR2" s="153"/>
      <c r="VYS2" s="153"/>
      <c r="VYT2" s="153"/>
      <c r="VYU2" s="153"/>
      <c r="VYV2" s="153"/>
      <c r="VYW2" s="153"/>
      <c r="VYX2" s="153"/>
      <c r="VYY2" s="153"/>
      <c r="VYZ2" s="153"/>
      <c r="VZA2" s="153"/>
      <c r="VZB2" s="153"/>
      <c r="VZC2" s="153"/>
      <c r="VZD2" s="153"/>
      <c r="VZE2" s="153"/>
      <c r="VZF2" s="153"/>
      <c r="VZG2" s="153"/>
      <c r="VZH2" s="153"/>
      <c r="VZI2" s="153"/>
      <c r="VZJ2" s="153"/>
      <c r="VZK2" s="153"/>
      <c r="VZL2" s="153"/>
      <c r="VZM2" s="153"/>
      <c r="VZN2" s="153"/>
      <c r="VZO2" s="153"/>
      <c r="VZP2" s="153"/>
      <c r="VZQ2" s="153"/>
      <c r="VZR2" s="153"/>
      <c r="VZS2" s="153"/>
      <c r="VZT2" s="153"/>
      <c r="VZU2" s="153"/>
      <c r="VZV2" s="153"/>
      <c r="VZW2" s="153"/>
      <c r="VZX2" s="153"/>
      <c r="VZY2" s="153"/>
      <c r="VZZ2" s="153"/>
      <c r="WAA2" s="153"/>
      <c r="WAB2" s="153"/>
      <c r="WAC2" s="153"/>
      <c r="WAD2" s="153"/>
      <c r="WAE2" s="153"/>
      <c r="WAF2" s="153"/>
      <c r="WAG2" s="153"/>
      <c r="WAH2" s="153"/>
      <c r="WAI2" s="153"/>
      <c r="WAJ2" s="153"/>
      <c r="WAK2" s="153"/>
      <c r="WAL2" s="153"/>
      <c r="WAM2" s="153"/>
      <c r="WAN2" s="153"/>
      <c r="WAO2" s="153"/>
      <c r="WAP2" s="153"/>
      <c r="WAQ2" s="153"/>
      <c r="WAR2" s="153"/>
      <c r="WAS2" s="153"/>
      <c r="WAT2" s="153"/>
      <c r="WAU2" s="153"/>
      <c r="WAV2" s="153"/>
      <c r="WAW2" s="153"/>
      <c r="WAX2" s="153"/>
      <c r="WAY2" s="153"/>
      <c r="WAZ2" s="153"/>
      <c r="WBA2" s="153"/>
      <c r="WBB2" s="153"/>
      <c r="WBC2" s="153"/>
      <c r="WBD2" s="153"/>
      <c r="WBE2" s="153"/>
      <c r="WBF2" s="153"/>
      <c r="WBG2" s="153"/>
      <c r="WBH2" s="153"/>
      <c r="WBI2" s="153"/>
      <c r="WBJ2" s="153"/>
      <c r="WBK2" s="153"/>
      <c r="WBL2" s="153"/>
      <c r="WBM2" s="153"/>
      <c r="WBN2" s="153"/>
      <c r="WBO2" s="153"/>
      <c r="WBP2" s="153"/>
      <c r="WBQ2" s="153"/>
      <c r="WBR2" s="153"/>
      <c r="WBS2" s="153"/>
      <c r="WBT2" s="153"/>
      <c r="WBU2" s="153"/>
      <c r="WBV2" s="153"/>
      <c r="WBW2" s="153"/>
      <c r="WBX2" s="153"/>
      <c r="WBY2" s="153"/>
      <c r="WBZ2" s="153"/>
      <c r="WCA2" s="153"/>
      <c r="WCB2" s="153"/>
      <c r="WCC2" s="153"/>
      <c r="WCD2" s="153"/>
      <c r="WCE2" s="153"/>
      <c r="WCF2" s="153"/>
      <c r="WCG2" s="153"/>
      <c r="WCH2" s="153"/>
      <c r="WCI2" s="153"/>
      <c r="WCJ2" s="153"/>
      <c r="WCK2" s="153"/>
      <c r="WCL2" s="153"/>
      <c r="WCM2" s="153"/>
      <c r="WCN2" s="153"/>
      <c r="WCO2" s="153"/>
      <c r="WCP2" s="153"/>
      <c r="WCQ2" s="153"/>
      <c r="WCR2" s="153"/>
      <c r="WCS2" s="153"/>
      <c r="WCT2" s="153"/>
      <c r="WCU2" s="153"/>
      <c r="WCV2" s="153"/>
      <c r="WCW2" s="153"/>
      <c r="WCX2" s="153"/>
      <c r="WCY2" s="153"/>
      <c r="WCZ2" s="153"/>
      <c r="WDA2" s="153"/>
      <c r="WDB2" s="153"/>
      <c r="WDC2" s="153"/>
      <c r="WDD2" s="153"/>
      <c r="WDE2" s="153"/>
      <c r="WDF2" s="153"/>
      <c r="WDG2" s="153"/>
      <c r="WDH2" s="153"/>
      <c r="WDI2" s="153"/>
      <c r="WDJ2" s="153"/>
      <c r="WDK2" s="153"/>
      <c r="WDL2" s="153"/>
      <c r="WDM2" s="153"/>
      <c r="WDN2" s="153"/>
      <c r="WDO2" s="153"/>
      <c r="WDP2" s="153"/>
      <c r="WDQ2" s="153"/>
      <c r="WDR2" s="153"/>
      <c r="WDS2" s="153"/>
      <c r="WDT2" s="153"/>
      <c r="WDU2" s="153"/>
      <c r="WDV2" s="153"/>
      <c r="WDW2" s="153"/>
      <c r="WDX2" s="153"/>
      <c r="WDY2" s="153"/>
      <c r="WDZ2" s="153"/>
      <c r="WEA2" s="153"/>
      <c r="WEB2" s="153"/>
      <c r="WEC2" s="153"/>
      <c r="WED2" s="153"/>
      <c r="WEE2" s="153"/>
      <c r="WEF2" s="153"/>
      <c r="WEG2" s="153"/>
      <c r="WEH2" s="153"/>
      <c r="WEI2" s="153"/>
      <c r="WEJ2" s="153"/>
      <c r="WEK2" s="153"/>
      <c r="WEL2" s="153"/>
      <c r="WEM2" s="153"/>
      <c r="WEN2" s="153"/>
      <c r="WEO2" s="153"/>
      <c r="WEP2" s="153"/>
      <c r="WEQ2" s="153"/>
      <c r="WER2" s="153"/>
      <c r="WES2" s="153"/>
      <c r="WET2" s="153"/>
      <c r="WEU2" s="153"/>
      <c r="WEV2" s="153"/>
      <c r="WEW2" s="153"/>
      <c r="WEX2" s="153"/>
      <c r="WEY2" s="153"/>
      <c r="WEZ2" s="153"/>
      <c r="WFA2" s="153"/>
      <c r="WFB2" s="153"/>
      <c r="WFC2" s="153"/>
      <c r="WFD2" s="153"/>
      <c r="WFE2" s="153"/>
      <c r="WFF2" s="153"/>
      <c r="WFG2" s="153"/>
      <c r="WFH2" s="153"/>
      <c r="WFI2" s="153"/>
      <c r="WFJ2" s="153"/>
      <c r="WFK2" s="153"/>
      <c r="WFL2" s="153"/>
      <c r="WFM2" s="153"/>
      <c r="WFN2" s="153"/>
      <c r="WFO2" s="153"/>
      <c r="WFP2" s="153"/>
      <c r="WFQ2" s="153"/>
      <c r="WFR2" s="153"/>
      <c r="WFS2" s="153"/>
      <c r="WFT2" s="153"/>
      <c r="WFU2" s="153"/>
      <c r="WFV2" s="153"/>
      <c r="WFW2" s="153"/>
      <c r="WFX2" s="153"/>
      <c r="WFY2" s="153"/>
      <c r="WFZ2" s="153"/>
      <c r="WGA2" s="153"/>
      <c r="WGB2" s="153"/>
      <c r="WGC2" s="153"/>
      <c r="WGD2" s="153"/>
      <c r="WGE2" s="153"/>
      <c r="WGF2" s="153"/>
      <c r="WGG2" s="153"/>
      <c r="WGH2" s="153"/>
      <c r="WGI2" s="153"/>
      <c r="WGJ2" s="153"/>
      <c r="WGK2" s="153"/>
      <c r="WGL2" s="153"/>
      <c r="WGM2" s="153"/>
      <c r="WGN2" s="153"/>
      <c r="WGO2" s="153"/>
      <c r="WGP2" s="153"/>
      <c r="WGQ2" s="153"/>
      <c r="WGR2" s="153"/>
      <c r="WGS2" s="153"/>
      <c r="WGT2" s="153"/>
      <c r="WGU2" s="153"/>
      <c r="WGV2" s="153"/>
      <c r="WGW2" s="153"/>
      <c r="WGX2" s="153"/>
      <c r="WGY2" s="153"/>
      <c r="WGZ2" s="153"/>
      <c r="WHA2" s="153"/>
      <c r="WHB2" s="153"/>
      <c r="WHC2" s="153"/>
      <c r="WHD2" s="153"/>
      <c r="WHE2" s="153"/>
      <c r="WHF2" s="153"/>
      <c r="WHG2" s="153"/>
      <c r="WHH2" s="153"/>
      <c r="WHI2" s="153"/>
      <c r="WHJ2" s="153"/>
      <c r="WHK2" s="153"/>
      <c r="WHL2" s="153"/>
      <c r="WHM2" s="153"/>
      <c r="WHN2" s="153"/>
      <c r="WHO2" s="153"/>
      <c r="WHP2" s="153"/>
      <c r="WHQ2" s="153"/>
      <c r="WHR2" s="153"/>
      <c r="WHS2" s="153"/>
      <c r="WHT2" s="153"/>
      <c r="WHU2" s="153"/>
      <c r="WHV2" s="153"/>
      <c r="WHW2" s="153"/>
      <c r="WHX2" s="153"/>
      <c r="WHY2" s="153"/>
      <c r="WHZ2" s="153"/>
      <c r="WIA2" s="153"/>
      <c r="WIB2" s="153"/>
      <c r="WIC2" s="153"/>
      <c r="WID2" s="153"/>
      <c r="WIE2" s="153"/>
      <c r="WIF2" s="153"/>
      <c r="WIG2" s="153"/>
      <c r="WIH2" s="153"/>
      <c r="WII2" s="153"/>
      <c r="WIJ2" s="153"/>
      <c r="WIK2" s="153"/>
      <c r="WIL2" s="153"/>
      <c r="WIM2" s="153"/>
      <c r="WIN2" s="153"/>
      <c r="WIO2" s="153"/>
      <c r="WIP2" s="153"/>
      <c r="WIQ2" s="153"/>
      <c r="WIR2" s="153"/>
      <c r="WIS2" s="153"/>
      <c r="WIT2" s="153"/>
      <c r="WIU2" s="153"/>
      <c r="WIV2" s="153"/>
      <c r="WIW2" s="153"/>
      <c r="WIX2" s="153"/>
      <c r="WIY2" s="153"/>
      <c r="WIZ2" s="153"/>
      <c r="WJA2" s="153"/>
      <c r="WJB2" s="153"/>
      <c r="WJC2" s="153"/>
      <c r="WJD2" s="153"/>
      <c r="WJE2" s="153"/>
      <c r="WJF2" s="153"/>
      <c r="WJG2" s="153"/>
      <c r="WJH2" s="153"/>
      <c r="WJI2" s="153"/>
      <c r="WJJ2" s="153"/>
      <c r="WJK2" s="153"/>
      <c r="WJL2" s="153"/>
      <c r="WJM2" s="153"/>
      <c r="WJN2" s="153"/>
      <c r="WJO2" s="153"/>
      <c r="WJP2" s="153"/>
      <c r="WJQ2" s="153"/>
      <c r="WJR2" s="153"/>
      <c r="WJS2" s="153"/>
      <c r="WJT2" s="153"/>
      <c r="WJU2" s="153"/>
      <c r="WJV2" s="153"/>
      <c r="WJW2" s="153"/>
      <c r="WJX2" s="153"/>
      <c r="WJY2" s="153"/>
      <c r="WJZ2" s="153"/>
      <c r="WKA2" s="153"/>
      <c r="WKB2" s="153"/>
      <c r="WKC2" s="153"/>
      <c r="WKD2" s="153"/>
      <c r="WKE2" s="153"/>
      <c r="WKF2" s="153"/>
      <c r="WKG2" s="153"/>
      <c r="WKH2" s="153"/>
      <c r="WKI2" s="153"/>
      <c r="WKJ2" s="153"/>
      <c r="WKK2" s="153"/>
      <c r="WKL2" s="153"/>
      <c r="WKM2" s="153"/>
      <c r="WKN2" s="153"/>
      <c r="WKO2" s="153"/>
      <c r="WKP2" s="153"/>
      <c r="WKQ2" s="153"/>
      <c r="WKR2" s="153"/>
      <c r="WKS2" s="153"/>
      <c r="WKT2" s="153"/>
      <c r="WKU2" s="153"/>
      <c r="WKV2" s="153"/>
      <c r="WKW2" s="153"/>
      <c r="WKX2" s="153"/>
      <c r="WKY2" s="153"/>
      <c r="WKZ2" s="153"/>
      <c r="WLA2" s="153"/>
      <c r="WLB2" s="153"/>
      <c r="WLC2" s="153"/>
      <c r="WLD2" s="153"/>
      <c r="WLE2" s="153"/>
      <c r="WLF2" s="153"/>
      <c r="WLG2" s="153"/>
      <c r="WLH2" s="153"/>
      <c r="WLI2" s="153"/>
      <c r="WLJ2" s="153"/>
      <c r="WLK2" s="153"/>
      <c r="WLL2" s="153"/>
      <c r="WLM2" s="153"/>
      <c r="WLN2" s="153"/>
      <c r="WLO2" s="153"/>
      <c r="WLP2" s="153"/>
      <c r="WLQ2" s="153"/>
      <c r="WLR2" s="153"/>
      <c r="WLS2" s="153"/>
      <c r="WLT2" s="153"/>
      <c r="WLU2" s="153"/>
      <c r="WLV2" s="153"/>
      <c r="WLW2" s="153"/>
      <c r="WLX2" s="153"/>
      <c r="WLY2" s="153"/>
      <c r="WLZ2" s="153"/>
      <c r="WMA2" s="153"/>
      <c r="WMB2" s="153"/>
      <c r="WMC2" s="153"/>
      <c r="WMD2" s="153"/>
      <c r="WME2" s="153"/>
      <c r="WMF2" s="153"/>
      <c r="WMG2" s="153"/>
      <c r="WMH2" s="153"/>
      <c r="WMI2" s="153"/>
      <c r="WMJ2" s="153"/>
      <c r="WMK2" s="153"/>
      <c r="WML2" s="153"/>
      <c r="WMM2" s="153"/>
      <c r="WMN2" s="153"/>
      <c r="WMO2" s="153"/>
      <c r="WMP2" s="153"/>
      <c r="WMQ2" s="153"/>
      <c r="WMR2" s="153"/>
      <c r="WMS2" s="153"/>
      <c r="WMT2" s="153"/>
      <c r="WMU2" s="153"/>
      <c r="WMV2" s="153"/>
      <c r="WMW2" s="153"/>
      <c r="WMX2" s="153"/>
      <c r="WMY2" s="153"/>
      <c r="WMZ2" s="153"/>
      <c r="WNA2" s="153"/>
      <c r="WNB2" s="153"/>
      <c r="WNC2" s="153"/>
      <c r="WND2" s="153"/>
      <c r="WNE2" s="153"/>
      <c r="WNF2" s="153"/>
      <c r="WNG2" s="153"/>
      <c r="WNH2" s="153"/>
      <c r="WNI2" s="153"/>
      <c r="WNJ2" s="153"/>
      <c r="WNK2" s="153"/>
      <c r="WNL2" s="153"/>
      <c r="WNM2" s="153"/>
      <c r="WNN2" s="153"/>
      <c r="WNO2" s="153"/>
      <c r="WNP2" s="153"/>
      <c r="WNQ2" s="153"/>
      <c r="WNR2" s="153"/>
      <c r="WNS2" s="153"/>
      <c r="WNT2" s="153"/>
      <c r="WNU2" s="153"/>
      <c r="WNV2" s="153"/>
      <c r="WNW2" s="153"/>
      <c r="WNX2" s="153"/>
      <c r="WNY2" s="153"/>
      <c r="WNZ2" s="153"/>
      <c r="WOA2" s="153"/>
      <c r="WOB2" s="153"/>
      <c r="WOC2" s="153"/>
      <c r="WOD2" s="153"/>
      <c r="WOE2" s="153"/>
      <c r="WOF2" s="153"/>
      <c r="WOG2" s="153"/>
      <c r="WOH2" s="153"/>
      <c r="WOI2" s="153"/>
      <c r="WOJ2" s="153"/>
      <c r="WOK2" s="153"/>
      <c r="WOL2" s="153"/>
      <c r="WOM2" s="153"/>
      <c r="WON2" s="153"/>
      <c r="WOO2" s="153"/>
      <c r="WOP2" s="153"/>
      <c r="WOQ2" s="153"/>
      <c r="WOR2" s="153"/>
      <c r="WOS2" s="153"/>
      <c r="WOT2" s="153"/>
      <c r="WOU2" s="153"/>
      <c r="WOV2" s="153"/>
      <c r="WOW2" s="153"/>
      <c r="WOX2" s="153"/>
      <c r="WOY2" s="153"/>
      <c r="WOZ2" s="153"/>
      <c r="WPA2" s="153"/>
      <c r="WPB2" s="153"/>
      <c r="WPC2" s="153"/>
      <c r="WPD2" s="153"/>
      <c r="WPE2" s="153"/>
      <c r="WPF2" s="153"/>
      <c r="WPG2" s="153"/>
      <c r="WPH2" s="153"/>
      <c r="WPI2" s="153"/>
      <c r="WPJ2" s="153"/>
      <c r="WPK2" s="153"/>
      <c r="WPL2" s="153"/>
      <c r="WPM2" s="153"/>
      <c r="WPN2" s="153"/>
      <c r="WPO2" s="153"/>
      <c r="WPP2" s="153"/>
      <c r="WPQ2" s="153"/>
      <c r="WPR2" s="153"/>
      <c r="WPS2" s="153"/>
      <c r="WPT2" s="153"/>
      <c r="WPU2" s="153"/>
      <c r="WPV2" s="153"/>
      <c r="WPW2" s="153"/>
      <c r="WPX2" s="153"/>
      <c r="WPY2" s="153"/>
      <c r="WPZ2" s="153"/>
      <c r="WQA2" s="153"/>
      <c r="WQB2" s="153"/>
      <c r="WQC2" s="153"/>
      <c r="WQD2" s="153"/>
      <c r="WQE2" s="153"/>
      <c r="WQF2" s="153"/>
      <c r="WQG2" s="153"/>
      <c r="WQH2" s="153"/>
      <c r="WQI2" s="153"/>
      <c r="WQJ2" s="153"/>
      <c r="WQK2" s="153"/>
      <c r="WQL2" s="153"/>
      <c r="WQM2" s="153"/>
      <c r="WQN2" s="153"/>
      <c r="WQO2" s="153"/>
      <c r="WQP2" s="153"/>
      <c r="WQQ2" s="153"/>
      <c r="WQR2" s="153"/>
      <c r="WQS2" s="153"/>
      <c r="WQT2" s="153"/>
      <c r="WQU2" s="153"/>
      <c r="WQV2" s="153"/>
      <c r="WQW2" s="153"/>
      <c r="WQX2" s="153"/>
      <c r="WQY2" s="153"/>
      <c r="WQZ2" s="153"/>
      <c r="WRA2" s="153"/>
      <c r="WRB2" s="153"/>
      <c r="WRC2" s="153"/>
      <c r="WRD2" s="153"/>
      <c r="WRE2" s="153"/>
      <c r="WRF2" s="153"/>
      <c r="WRG2" s="153"/>
      <c r="WRH2" s="153"/>
      <c r="WRI2" s="153"/>
      <c r="WRJ2" s="153"/>
      <c r="WRK2" s="153"/>
      <c r="WRL2" s="153"/>
      <c r="WRM2" s="153"/>
      <c r="WRN2" s="153"/>
      <c r="WRO2" s="153"/>
      <c r="WRP2" s="153"/>
      <c r="WRQ2" s="153"/>
      <c r="WRR2" s="153"/>
      <c r="WRS2" s="153"/>
      <c r="WRT2" s="153"/>
      <c r="WRU2" s="153"/>
      <c r="WRV2" s="153"/>
      <c r="WRW2" s="153"/>
      <c r="WRX2" s="153"/>
      <c r="WRY2" s="153"/>
      <c r="WRZ2" s="153"/>
      <c r="WSA2" s="153"/>
      <c r="WSB2" s="153"/>
      <c r="WSC2" s="153"/>
      <c r="WSD2" s="153"/>
      <c r="WSE2" s="153"/>
      <c r="WSF2" s="153"/>
      <c r="WSG2" s="153"/>
      <c r="WSH2" s="153"/>
      <c r="WSI2" s="153"/>
      <c r="WSJ2" s="153"/>
      <c r="WSK2" s="153"/>
      <c r="WSL2" s="153"/>
      <c r="WSM2" s="153"/>
      <c r="WSN2" s="153"/>
      <c r="WSO2" s="153"/>
      <c r="WSP2" s="153"/>
      <c r="WSQ2" s="153"/>
      <c r="WSR2" s="153"/>
      <c r="WSS2" s="153"/>
      <c r="WST2" s="153"/>
      <c r="WSU2" s="153"/>
      <c r="WSV2" s="153"/>
      <c r="WSW2" s="153"/>
      <c r="WSX2" s="153"/>
      <c r="WSY2" s="153"/>
      <c r="WSZ2" s="153"/>
      <c r="WTA2" s="153"/>
      <c r="WTB2" s="153"/>
      <c r="WTC2" s="153"/>
      <c r="WTD2" s="153"/>
      <c r="WTE2" s="153"/>
      <c r="WTF2" s="153"/>
      <c r="WTG2" s="153"/>
      <c r="WTH2" s="153"/>
      <c r="WTI2" s="153"/>
      <c r="WTJ2" s="153"/>
      <c r="WTK2" s="153"/>
      <c r="WTL2" s="153"/>
      <c r="WTM2" s="153"/>
      <c r="WTN2" s="153"/>
      <c r="WTO2" s="153"/>
      <c r="WTP2" s="153"/>
      <c r="WTQ2" s="153"/>
      <c r="WTR2" s="153"/>
      <c r="WTS2" s="153"/>
      <c r="WTT2" s="153"/>
      <c r="WTU2" s="153"/>
      <c r="WTV2" s="153"/>
      <c r="WTW2" s="153"/>
      <c r="WTX2" s="153"/>
      <c r="WTY2" s="153"/>
      <c r="WTZ2" s="153"/>
      <c r="WUA2" s="153"/>
      <c r="WUB2" s="153"/>
      <c r="WUC2" s="153"/>
      <c r="WUD2" s="153"/>
      <c r="WUE2" s="153"/>
      <c r="WUF2" s="153"/>
      <c r="WUG2" s="153"/>
      <c r="WUH2" s="153"/>
      <c r="WUI2" s="153"/>
      <c r="WUJ2" s="153"/>
      <c r="WUK2" s="153"/>
      <c r="WUL2" s="153"/>
      <c r="WUM2" s="153"/>
      <c r="WUN2" s="153"/>
      <c r="WUO2" s="153"/>
      <c r="WUP2" s="153"/>
      <c r="WUQ2" s="153"/>
      <c r="WUR2" s="153"/>
      <c r="WUS2" s="153"/>
      <c r="WUT2" s="153"/>
      <c r="WUU2" s="153"/>
      <c r="WUV2" s="153"/>
      <c r="WUW2" s="153"/>
      <c r="WUX2" s="153"/>
      <c r="WUY2" s="153"/>
      <c r="WUZ2" s="153"/>
      <c r="WVA2" s="153"/>
      <c r="WVB2" s="153"/>
      <c r="WVC2" s="153"/>
      <c r="WVD2" s="153"/>
      <c r="WVE2" s="153"/>
      <c r="WVF2" s="153"/>
      <c r="WVG2" s="153"/>
      <c r="WVH2" s="153"/>
      <c r="WVI2" s="153"/>
      <c r="WVJ2" s="153"/>
      <c r="WVK2" s="153"/>
      <c r="WVL2" s="153"/>
      <c r="WVM2" s="153"/>
      <c r="WVN2" s="153"/>
      <c r="WVO2" s="153"/>
      <c r="WVP2" s="153"/>
      <c r="WVQ2" s="153"/>
      <c r="WVR2" s="153"/>
      <c r="WVS2" s="153"/>
      <c r="WVT2" s="153"/>
      <c r="WVU2" s="153"/>
      <c r="WVV2" s="153"/>
      <c r="WVW2" s="153"/>
      <c r="WVX2" s="153"/>
      <c r="WVY2" s="153"/>
      <c r="WVZ2" s="153"/>
      <c r="WWA2" s="153"/>
      <c r="WWB2" s="153"/>
      <c r="WWC2" s="153"/>
      <c r="WWD2" s="153"/>
      <c r="WWE2" s="153"/>
      <c r="WWF2" s="153"/>
      <c r="WWG2" s="153"/>
      <c r="WWH2" s="153"/>
      <c r="WWI2" s="153"/>
      <c r="WWJ2" s="153"/>
      <c r="WWK2" s="153"/>
      <c r="WWL2" s="153"/>
      <c r="WWM2" s="153"/>
      <c r="WWN2" s="153"/>
      <c r="WWO2" s="153"/>
      <c r="WWP2" s="153"/>
      <c r="WWQ2" s="153"/>
      <c r="WWR2" s="153"/>
      <c r="WWS2" s="153"/>
      <c r="WWT2" s="153"/>
      <c r="WWU2" s="153"/>
      <c r="WWV2" s="153"/>
      <c r="WWW2" s="153"/>
      <c r="WWX2" s="153"/>
      <c r="WWY2" s="153"/>
      <c r="WWZ2" s="153"/>
      <c r="WXA2" s="153"/>
      <c r="WXB2" s="153"/>
      <c r="WXC2" s="153"/>
      <c r="WXD2" s="153"/>
      <c r="WXE2" s="153"/>
      <c r="WXF2" s="153"/>
      <c r="WXG2" s="153"/>
      <c r="WXH2" s="153"/>
      <c r="WXI2" s="153"/>
      <c r="WXJ2" s="153"/>
      <c r="WXK2" s="153"/>
      <c r="WXL2" s="153"/>
      <c r="WXM2" s="153"/>
      <c r="WXN2" s="153"/>
      <c r="WXO2" s="153"/>
      <c r="WXP2" s="153"/>
      <c r="WXQ2" s="153"/>
      <c r="WXR2" s="153"/>
      <c r="WXS2" s="153"/>
      <c r="WXT2" s="153"/>
      <c r="WXU2" s="153"/>
      <c r="WXV2" s="153"/>
      <c r="WXW2" s="153"/>
      <c r="WXX2" s="153"/>
      <c r="WXY2" s="153"/>
      <c r="WXZ2" s="153"/>
      <c r="WYA2" s="153"/>
      <c r="WYB2" s="153"/>
      <c r="WYC2" s="153"/>
      <c r="WYD2" s="153"/>
      <c r="WYE2" s="153"/>
      <c r="WYF2" s="153"/>
      <c r="WYG2" s="153"/>
      <c r="WYH2" s="153"/>
      <c r="WYI2" s="153"/>
      <c r="WYJ2" s="153"/>
      <c r="WYK2" s="153"/>
      <c r="WYL2" s="153"/>
      <c r="WYM2" s="153"/>
      <c r="WYN2" s="153"/>
      <c r="WYO2" s="153"/>
      <c r="WYP2" s="153"/>
      <c r="WYQ2" s="153"/>
      <c r="WYR2" s="153"/>
      <c r="WYS2" s="153"/>
      <c r="WYT2" s="153"/>
      <c r="WYU2" s="153"/>
      <c r="WYV2" s="153"/>
      <c r="WYW2" s="153"/>
      <c r="WYX2" s="153"/>
      <c r="WYY2" s="153"/>
      <c r="WYZ2" s="153"/>
      <c r="WZA2" s="153"/>
      <c r="WZB2" s="153"/>
      <c r="WZC2" s="153"/>
      <c r="WZD2" s="153"/>
      <c r="WZE2" s="153"/>
      <c r="WZF2" s="153"/>
      <c r="WZG2" s="153"/>
      <c r="WZH2" s="153"/>
      <c r="WZI2" s="153"/>
      <c r="WZJ2" s="153"/>
      <c r="WZK2" s="153"/>
      <c r="WZL2" s="153"/>
      <c r="WZM2" s="153"/>
      <c r="WZN2" s="153"/>
      <c r="WZO2" s="153"/>
      <c r="WZP2" s="153"/>
      <c r="WZQ2" s="153"/>
      <c r="WZR2" s="153"/>
      <c r="WZS2" s="153"/>
      <c r="WZT2" s="153"/>
      <c r="WZU2" s="153"/>
      <c r="WZV2" s="153"/>
      <c r="WZW2" s="153"/>
      <c r="WZX2" s="153"/>
      <c r="WZY2" s="153"/>
      <c r="WZZ2" s="153"/>
      <c r="XAA2" s="153"/>
      <c r="XAB2" s="153"/>
      <c r="XAC2" s="153"/>
      <c r="XAD2" s="153"/>
      <c r="XAE2" s="153"/>
      <c r="XAF2" s="153"/>
      <c r="XAG2" s="153"/>
      <c r="XAH2" s="153"/>
      <c r="XAI2" s="153"/>
      <c r="XAJ2" s="153"/>
      <c r="XAK2" s="153"/>
      <c r="XAL2" s="153"/>
      <c r="XAM2" s="153"/>
      <c r="XAN2" s="153"/>
      <c r="XAO2" s="153"/>
      <c r="XAP2" s="153"/>
      <c r="XAQ2" s="153"/>
      <c r="XAR2" s="153"/>
      <c r="XAS2" s="153"/>
      <c r="XAT2" s="153"/>
      <c r="XAU2" s="153"/>
      <c r="XAV2" s="153"/>
      <c r="XAW2" s="153"/>
      <c r="XAX2" s="153"/>
      <c r="XAY2" s="153"/>
      <c r="XAZ2" s="153"/>
      <c r="XBA2" s="153"/>
      <c r="XBB2" s="153"/>
      <c r="XBC2" s="153"/>
      <c r="XBD2" s="153"/>
      <c r="XBE2" s="153"/>
      <c r="XBF2" s="153"/>
      <c r="XBG2" s="153"/>
      <c r="XBH2" s="153"/>
      <c r="XBI2" s="153"/>
      <c r="XBJ2" s="153"/>
      <c r="XBK2" s="153"/>
      <c r="XBL2" s="153"/>
      <c r="XBM2" s="153"/>
      <c r="XBN2" s="153"/>
      <c r="XBO2" s="153"/>
      <c r="XBP2" s="153"/>
      <c r="XBQ2" s="153"/>
      <c r="XBR2" s="153"/>
      <c r="XBS2" s="153"/>
      <c r="XBT2" s="153"/>
      <c r="XBU2" s="153"/>
      <c r="XBV2" s="153"/>
      <c r="XBW2" s="153"/>
      <c r="XBX2" s="153"/>
      <c r="XBY2" s="153"/>
      <c r="XBZ2" s="153"/>
      <c r="XCA2" s="153"/>
      <c r="XCB2" s="153"/>
      <c r="XCC2" s="153"/>
      <c r="XCD2" s="153"/>
      <c r="XCE2" s="153"/>
      <c r="XCF2" s="153"/>
      <c r="XCG2" s="153"/>
      <c r="XCH2" s="153"/>
      <c r="XCI2" s="153"/>
      <c r="XCJ2" s="153"/>
      <c r="XCK2" s="153"/>
      <c r="XCL2" s="153"/>
      <c r="XCM2" s="153"/>
      <c r="XCN2" s="153"/>
      <c r="XCO2" s="153"/>
      <c r="XCP2" s="153"/>
      <c r="XCQ2" s="153"/>
      <c r="XCR2" s="153"/>
      <c r="XCS2" s="153"/>
      <c r="XCT2" s="153"/>
      <c r="XCU2" s="153"/>
      <c r="XCV2" s="153"/>
      <c r="XCW2" s="153"/>
      <c r="XCX2" s="153"/>
      <c r="XCY2" s="153"/>
      <c r="XCZ2" s="153"/>
      <c r="XDA2" s="153"/>
      <c r="XDB2" s="153"/>
      <c r="XDC2" s="153"/>
      <c r="XDD2" s="153"/>
      <c r="XDE2" s="153"/>
      <c r="XDF2" s="153"/>
      <c r="XDG2" s="153"/>
      <c r="XDH2" s="153"/>
      <c r="XDI2" s="153"/>
      <c r="XDJ2" s="153"/>
      <c r="XDK2" s="153"/>
      <c r="XDL2" s="153"/>
      <c r="XDM2" s="153"/>
      <c r="XDN2" s="153"/>
      <c r="XDO2" s="153"/>
      <c r="XDP2" s="153"/>
      <c r="XDQ2" s="153"/>
      <c r="XDR2" s="153"/>
      <c r="XDS2" s="153"/>
      <c r="XDT2" s="153"/>
      <c r="XDU2" s="153"/>
      <c r="XDV2" s="153"/>
      <c r="XDW2" s="153"/>
      <c r="XDX2" s="153"/>
      <c r="XDY2" s="153"/>
      <c r="XDZ2" s="153"/>
      <c r="XEA2" s="153"/>
      <c r="XEB2" s="153"/>
      <c r="XEC2" s="153"/>
      <c r="XED2" s="153"/>
      <c r="XEE2" s="153"/>
      <c r="XEF2" s="153"/>
      <c r="XEG2" s="153"/>
      <c r="XEH2" s="153"/>
      <c r="XEI2" s="153"/>
      <c r="XEJ2" s="153"/>
      <c r="XEK2" s="153"/>
      <c r="XEL2" s="153"/>
      <c r="XEM2" s="153"/>
      <c r="XEN2" s="153"/>
      <c r="XEO2" s="153"/>
      <c r="XEP2" s="153"/>
      <c r="XEQ2" s="153"/>
      <c r="XER2" s="153"/>
      <c r="XES2" s="153"/>
      <c r="XET2" s="153"/>
      <c r="XEU2" s="153"/>
      <c r="XEV2" s="153"/>
      <c r="XEW2" s="153"/>
      <c r="XEX2" s="153"/>
      <c r="XEY2" s="153"/>
      <c r="XEZ2" s="153"/>
      <c r="XFA2" s="153"/>
      <c r="XFB2" s="153"/>
      <c r="XFC2" s="153"/>
      <c r="XFD2" s="153"/>
    </row>
    <row r="3" spans="2:16384" s="4" customFormat="1">
      <c r="B3" s="5" t="s">
        <v>46</v>
      </c>
      <c r="C3" s="5"/>
      <c r="D3" s="5"/>
      <c r="E3" s="5"/>
      <c r="F3" s="5"/>
      <c r="G3" s="5"/>
      <c r="H3" s="5"/>
      <c r="I3" s="5"/>
      <c r="J3" s="5"/>
      <c r="K3" s="5"/>
      <c r="L3" s="5"/>
      <c r="M3" s="5"/>
      <c r="N3" s="5"/>
      <c r="O3" s="5"/>
      <c r="P3" s="5"/>
      <c r="Q3" s="5"/>
      <c r="R3" s="5"/>
      <c r="S3" s="5"/>
      <c r="T3" s="5"/>
      <c r="U3" s="5"/>
      <c r="V3" s="5"/>
      <c r="X3" s="5"/>
      <c r="Y3" s="5"/>
      <c r="Z3" s="5"/>
      <c r="AB3" s="5"/>
      <c r="AC3" s="5"/>
      <c r="AD3" s="5"/>
      <c r="AF3" s="5"/>
      <c r="AG3" s="5"/>
      <c r="AH3" s="5"/>
      <c r="AJ3" s="5"/>
      <c r="AK3" s="5"/>
      <c r="AL3" s="5"/>
      <c r="AN3" s="5"/>
      <c r="AO3" s="5"/>
      <c r="AP3" s="5"/>
      <c r="AR3" s="82"/>
      <c r="AS3" s="82"/>
      <c r="AT3" s="82"/>
      <c r="AU3" s="83"/>
      <c r="AV3" s="82"/>
      <c r="AW3" s="82"/>
      <c r="AX3" s="82"/>
      <c r="AY3" s="83"/>
      <c r="AZ3" s="82"/>
      <c r="BA3" s="82"/>
      <c r="BB3" s="82"/>
      <c r="BC3" s="83"/>
      <c r="BD3" s="82"/>
      <c r="BE3" s="82"/>
      <c r="BF3" s="82"/>
      <c r="BG3" s="83"/>
      <c r="BH3" s="82"/>
      <c r="BI3" s="82"/>
      <c r="BJ3" s="82"/>
      <c r="BK3" s="83"/>
      <c r="BL3" s="82"/>
      <c r="BM3" s="86"/>
      <c r="BN3" s="82"/>
      <c r="BO3" s="83"/>
      <c r="BP3" s="82"/>
      <c r="BQ3" s="86"/>
      <c r="BR3" s="82"/>
      <c r="BS3" s="83"/>
      <c r="BT3" s="87"/>
      <c r="BU3" s="87"/>
      <c r="BV3" s="82"/>
      <c r="BW3" s="83"/>
      <c r="BX3" s="82"/>
      <c r="BY3" s="86"/>
      <c r="BZ3" s="82"/>
      <c r="CA3" s="83"/>
      <c r="CB3" s="82"/>
      <c r="CC3" s="86"/>
      <c r="CD3" s="82"/>
      <c r="CE3" s="83"/>
      <c r="CF3" s="82"/>
      <c r="CG3" s="86"/>
      <c r="CH3" s="82"/>
      <c r="CI3" s="83"/>
      <c r="CJ3" s="82"/>
      <c r="CK3" s="86"/>
      <c r="CL3" s="82"/>
      <c r="CM3" s="83"/>
      <c r="CN3" s="82"/>
      <c r="CO3" s="86"/>
      <c r="CP3" s="82"/>
      <c r="CQ3" s="83"/>
      <c r="CR3" s="82"/>
      <c r="CS3" s="86"/>
      <c r="CT3" s="82"/>
      <c r="CV3" s="82"/>
      <c r="CW3" s="86"/>
      <c r="CX3" s="82"/>
      <c r="CY3" s="83"/>
      <c r="CZ3" s="82"/>
      <c r="DA3" s="86"/>
      <c r="DB3" s="82"/>
      <c r="DC3" s="83"/>
      <c r="DD3" s="82"/>
      <c r="DE3" s="86"/>
      <c r="DF3" s="82"/>
      <c r="DH3" s="82"/>
      <c r="DI3" s="86"/>
      <c r="DJ3" s="82"/>
      <c r="DK3" s="83"/>
      <c r="DL3" s="82"/>
      <c r="DM3" s="86"/>
      <c r="DN3" s="82"/>
      <c r="DP3" s="82"/>
      <c r="DQ3" s="86"/>
      <c r="DR3" s="82"/>
      <c r="DS3" s="83"/>
      <c r="DT3" s="82"/>
      <c r="DU3" s="86"/>
      <c r="DV3" s="82"/>
      <c r="DX3" s="31"/>
      <c r="DY3" s="86"/>
      <c r="DZ3" s="82"/>
      <c r="EA3" s="83"/>
      <c r="EB3" s="82"/>
      <c r="EC3" s="86"/>
      <c r="ED3" s="82"/>
      <c r="EE3" s="83"/>
      <c r="EF3" s="82"/>
      <c r="EG3" s="86"/>
      <c r="EH3" s="82"/>
      <c r="EJ3" s="82"/>
      <c r="EK3" s="86"/>
      <c r="EL3" s="82"/>
      <c r="EM3" s="83"/>
      <c r="EN3" s="82"/>
      <c r="EO3" s="86"/>
      <c r="EP3" s="82"/>
      <c r="ER3" s="86"/>
      <c r="ES3" s="86"/>
      <c r="ET3" s="82"/>
      <c r="EU3" s="83"/>
      <c r="EV3" s="86"/>
      <c r="EW3" s="86"/>
      <c r="EX3" s="82"/>
      <c r="EZ3" s="86"/>
      <c r="FA3" s="125"/>
      <c r="FB3" s="31"/>
      <c r="FC3" s="126"/>
      <c r="FD3" s="125"/>
      <c r="FE3" s="125"/>
      <c r="FF3" s="31"/>
      <c r="FG3" s="126"/>
      <c r="FH3" s="125"/>
      <c r="FI3" s="125"/>
      <c r="FJ3" s="31"/>
      <c r="FK3" s="126"/>
      <c r="FL3" s="125"/>
      <c r="FM3" s="125"/>
      <c r="FN3" s="31"/>
      <c r="FO3" s="83"/>
      <c r="FP3" s="82"/>
      <c r="FQ3" s="86"/>
      <c r="FR3" s="82"/>
      <c r="FT3" s="86"/>
      <c r="FU3" s="86"/>
      <c r="FV3" s="82"/>
      <c r="FW3" s="83"/>
      <c r="FX3" s="86"/>
      <c r="FY3" s="86"/>
      <c r="FZ3" s="82"/>
      <c r="GA3" s="83"/>
      <c r="GB3" s="86"/>
      <c r="GC3" s="86"/>
      <c r="GD3" s="82"/>
      <c r="GE3" s="83"/>
      <c r="GF3" s="86"/>
      <c r="GG3" s="86"/>
      <c r="GH3" s="82"/>
      <c r="GI3" s="83"/>
      <c r="GJ3" s="86"/>
      <c r="GK3" s="86"/>
      <c r="GL3" s="82"/>
      <c r="GM3" s="83"/>
      <c r="GN3" s="86"/>
      <c r="GO3" s="86"/>
      <c r="GP3" s="82"/>
      <c r="GQ3" s="83"/>
      <c r="GR3" s="196"/>
      <c r="GS3" s="196"/>
      <c r="GT3" s="82"/>
      <c r="GY3" s="197"/>
      <c r="HA3" s="197"/>
    </row>
    <row r="4" spans="2:16384" s="15" customFormat="1">
      <c r="GY4" s="197"/>
      <c r="HA4" s="197"/>
    </row>
    <row r="5" spans="2:16384">
      <c r="B5" s="95"/>
      <c r="C5" s="95"/>
      <c r="D5" s="95"/>
      <c r="E5" s="95"/>
      <c r="F5" s="95"/>
      <c r="G5" s="153"/>
      <c r="H5" s="97"/>
      <c r="I5" s="97"/>
      <c r="J5" s="97"/>
      <c r="K5" s="153"/>
      <c r="L5" s="97"/>
      <c r="M5" s="97"/>
      <c r="N5" s="97"/>
      <c r="O5" s="153"/>
      <c r="P5" s="97"/>
      <c r="Q5" s="97"/>
      <c r="R5" s="97"/>
      <c r="S5" s="153"/>
      <c r="T5" s="97"/>
      <c r="U5" s="97"/>
      <c r="V5" s="97"/>
      <c r="W5" s="153"/>
      <c r="X5" s="97"/>
      <c r="Y5" s="97"/>
      <c r="Z5" s="97"/>
      <c r="AA5" s="153"/>
      <c r="AB5" s="97"/>
      <c r="AC5" s="97"/>
      <c r="AD5" s="97"/>
      <c r="AE5" s="153"/>
      <c r="AF5" s="97"/>
      <c r="AG5" s="97"/>
      <c r="AH5" s="97"/>
      <c r="AI5" s="153"/>
      <c r="AJ5" s="97"/>
      <c r="AK5" s="97"/>
      <c r="AL5" s="97"/>
      <c r="AM5" s="153"/>
      <c r="AN5" s="97"/>
      <c r="AO5" s="97"/>
      <c r="AP5" s="97"/>
      <c r="AQ5" s="153"/>
      <c r="AR5" s="97"/>
      <c r="AS5" s="97"/>
      <c r="AT5" s="97"/>
      <c r="AU5" s="153"/>
      <c r="AV5" s="97"/>
      <c r="AW5" s="97"/>
      <c r="AX5" s="97"/>
      <c r="AY5" s="153"/>
      <c r="AZ5" s="97"/>
      <c r="BA5" s="97"/>
      <c r="BB5" s="97"/>
      <c r="BC5" s="153"/>
      <c r="BD5" s="97"/>
      <c r="BE5" s="97"/>
      <c r="BF5" s="97"/>
      <c r="BG5" s="153"/>
      <c r="BH5" s="97"/>
      <c r="BI5" s="97"/>
      <c r="BJ5" s="97"/>
      <c r="BK5" s="153"/>
      <c r="BL5" s="97"/>
      <c r="BM5" s="97"/>
      <c r="BN5" s="97"/>
      <c r="BO5" s="153"/>
      <c r="BP5" s="97"/>
      <c r="BQ5" s="97"/>
      <c r="BR5" s="97"/>
      <c r="BS5" s="153"/>
      <c r="BT5" s="97"/>
      <c r="BU5" s="97"/>
      <c r="BV5" s="97"/>
      <c r="BW5" s="153"/>
      <c r="BX5" s="97"/>
      <c r="BY5" s="97"/>
      <c r="BZ5" s="97"/>
      <c r="CA5" s="153"/>
      <c r="CB5" s="97"/>
      <c r="CC5" s="97"/>
      <c r="CD5" s="97"/>
      <c r="CE5" s="153"/>
      <c r="CF5" s="97"/>
      <c r="CG5" s="97"/>
      <c r="CH5" s="97"/>
      <c r="CI5" s="153"/>
      <c r="CJ5" s="97"/>
      <c r="CK5" s="97"/>
      <c r="CL5" s="97"/>
      <c r="CM5" s="153"/>
      <c r="CN5" s="97"/>
      <c r="CO5" s="97"/>
      <c r="CP5" s="97"/>
      <c r="CQ5" s="153"/>
      <c r="CR5" s="97"/>
      <c r="CS5" s="97"/>
      <c r="CT5" s="97"/>
      <c r="CU5" s="153"/>
      <c r="CV5" s="97"/>
      <c r="CW5" s="97"/>
      <c r="CX5" s="97"/>
      <c r="CY5" s="153"/>
      <c r="CZ5" s="97"/>
      <c r="DA5" s="97"/>
      <c r="DB5" s="97"/>
      <c r="DC5" s="153"/>
      <c r="DD5" s="97"/>
      <c r="DE5" s="97"/>
      <c r="DF5" s="97"/>
      <c r="DG5" s="153"/>
      <c r="DH5" s="97"/>
      <c r="DI5" s="97"/>
      <c r="DJ5" s="97"/>
      <c r="DK5" s="153"/>
      <c r="DL5" s="97"/>
      <c r="DM5" s="97"/>
      <c r="DN5" s="97"/>
      <c r="DO5" s="153"/>
      <c r="DP5" s="97"/>
      <c r="DQ5" s="97"/>
      <c r="DR5" s="97"/>
      <c r="DS5" s="153"/>
      <c r="DT5" s="97"/>
      <c r="DU5" s="97"/>
      <c r="DV5" s="97"/>
      <c r="DW5" s="153"/>
      <c r="DX5" s="97"/>
      <c r="DY5" s="97"/>
      <c r="DZ5" s="97"/>
      <c r="EA5" s="153"/>
      <c r="EB5" s="97"/>
      <c r="EC5" s="97"/>
      <c r="ED5" s="97"/>
      <c r="EE5" s="153"/>
      <c r="EF5" s="97"/>
      <c r="EG5" s="97"/>
      <c r="EH5" s="97"/>
      <c r="EI5" s="153"/>
      <c r="EJ5" s="97"/>
      <c r="EK5" s="97"/>
      <c r="EL5" s="97"/>
      <c r="EM5" s="153"/>
      <c r="EN5" s="97"/>
      <c r="EO5" s="97"/>
      <c r="EP5" s="97"/>
      <c r="EQ5" s="153"/>
      <c r="ER5" s="97"/>
      <c r="ES5" s="97"/>
      <c r="ET5" s="97"/>
      <c r="EU5" s="153"/>
      <c r="EV5" s="97"/>
      <c r="EW5" s="97"/>
      <c r="EX5" s="97"/>
      <c r="EY5" s="153"/>
      <c r="EZ5" s="97"/>
      <c r="FA5" s="97"/>
      <c r="FB5" s="97"/>
      <c r="FC5" s="153"/>
      <c r="FD5" s="97"/>
      <c r="FE5" s="97"/>
      <c r="FF5" s="97"/>
      <c r="FG5" s="153"/>
      <c r="FH5" s="97"/>
      <c r="FI5" s="97"/>
      <c r="FJ5" s="97"/>
      <c r="FK5" s="153"/>
      <c r="FL5" s="97"/>
      <c r="FM5" s="97"/>
      <c r="FN5" s="97"/>
      <c r="FO5" s="153"/>
      <c r="FP5" s="97"/>
      <c r="FQ5" s="97"/>
      <c r="FR5" s="97"/>
      <c r="FS5" s="153"/>
      <c r="FT5" s="97"/>
      <c r="FU5" s="97"/>
      <c r="FV5" s="97"/>
      <c r="FW5" s="153"/>
      <c r="FX5" s="97"/>
      <c r="FY5" s="97"/>
      <c r="FZ5" s="97"/>
      <c r="GA5" s="153"/>
      <c r="GB5" s="97"/>
      <c r="GC5" s="97"/>
      <c r="GD5" s="97"/>
      <c r="GE5" s="153"/>
      <c r="GF5" s="97"/>
      <c r="GG5" s="97"/>
      <c r="GH5" s="97"/>
      <c r="GJ5" s="97"/>
      <c r="GK5" s="97"/>
      <c r="GL5" s="97"/>
      <c r="GN5" s="97"/>
      <c r="GO5" s="97"/>
      <c r="GP5" s="97"/>
      <c r="GR5" s="97"/>
      <c r="GS5" s="97"/>
      <c r="GT5" s="97"/>
      <c r="GW5" s="15"/>
      <c r="GX5" s="15"/>
      <c r="GY5" s="197"/>
      <c r="HA5" s="197"/>
    </row>
    <row r="6" spans="2:16384">
      <c r="B6" s="95" t="s">
        <v>47</v>
      </c>
      <c r="C6" s="106" t="s">
        <v>48</v>
      </c>
      <c r="D6" s="106" t="s">
        <v>49</v>
      </c>
      <c r="E6" s="106" t="s">
        <v>50</v>
      </c>
      <c r="F6" s="106" t="s">
        <v>51</v>
      </c>
      <c r="G6" s="153"/>
      <c r="H6" s="99" t="s">
        <v>52</v>
      </c>
      <c r="I6" s="99" t="s">
        <v>53</v>
      </c>
      <c r="J6" s="98" t="s">
        <v>54</v>
      </c>
      <c r="K6" s="153"/>
      <c r="L6" s="99" t="s">
        <v>55</v>
      </c>
      <c r="M6" s="99" t="s">
        <v>56</v>
      </c>
      <c r="N6" s="98" t="s">
        <v>54</v>
      </c>
      <c r="O6" s="153"/>
      <c r="P6" s="99" t="s">
        <v>57</v>
      </c>
      <c r="Q6" s="99" t="s">
        <v>58</v>
      </c>
      <c r="R6" s="98" t="s">
        <v>54</v>
      </c>
      <c r="S6" s="153"/>
      <c r="T6" s="99" t="s">
        <v>59</v>
      </c>
      <c r="U6" s="99" t="s">
        <v>60</v>
      </c>
      <c r="V6" s="98" t="s">
        <v>54</v>
      </c>
      <c r="W6" s="153"/>
      <c r="X6" s="99" t="s">
        <v>61</v>
      </c>
      <c r="Y6" s="99" t="s">
        <v>62</v>
      </c>
      <c r="Z6" s="98" t="s">
        <v>54</v>
      </c>
      <c r="AA6" s="153"/>
      <c r="AB6" s="99" t="s">
        <v>63</v>
      </c>
      <c r="AC6" s="99" t="s">
        <v>64</v>
      </c>
      <c r="AD6" s="98" t="s">
        <v>54</v>
      </c>
      <c r="AE6" s="153"/>
      <c r="AF6" s="99" t="s">
        <v>65</v>
      </c>
      <c r="AG6" s="99" t="s">
        <v>66</v>
      </c>
      <c r="AH6" s="98" t="s">
        <v>54</v>
      </c>
      <c r="AI6" s="153"/>
      <c r="AJ6" s="99" t="s">
        <v>58</v>
      </c>
      <c r="AK6" s="99" t="s">
        <v>67</v>
      </c>
      <c r="AL6" s="98" t="s">
        <v>54</v>
      </c>
      <c r="AM6" s="153"/>
      <c r="AN6" s="99" t="s">
        <v>56</v>
      </c>
      <c r="AO6" s="99" t="s">
        <v>68</v>
      </c>
      <c r="AP6" s="98" t="s">
        <v>54</v>
      </c>
      <c r="AQ6" s="153"/>
      <c r="AR6" s="99" t="s">
        <v>60</v>
      </c>
      <c r="AS6" s="99" t="s">
        <v>69</v>
      </c>
      <c r="AT6" s="98" t="s">
        <v>54</v>
      </c>
      <c r="AU6" s="153"/>
      <c r="AV6" s="99" t="s">
        <v>51</v>
      </c>
      <c r="AW6" s="99" t="s">
        <v>70</v>
      </c>
      <c r="AX6" s="98" t="s">
        <v>54</v>
      </c>
      <c r="AY6" s="153"/>
      <c r="AZ6" s="99" t="s">
        <v>62</v>
      </c>
      <c r="BA6" s="99" t="s">
        <v>71</v>
      </c>
      <c r="BB6" s="98" t="s">
        <v>54</v>
      </c>
      <c r="BC6" s="153"/>
      <c r="BD6" s="99" t="s">
        <v>64</v>
      </c>
      <c r="BE6" s="99" t="s">
        <v>72</v>
      </c>
      <c r="BF6" s="98" t="s">
        <v>54</v>
      </c>
      <c r="BG6" s="153"/>
      <c r="BH6" s="99" t="s">
        <v>66</v>
      </c>
      <c r="BI6" s="99" t="s">
        <v>73</v>
      </c>
      <c r="BJ6" s="98" t="s">
        <v>54</v>
      </c>
      <c r="BK6" s="153"/>
      <c r="BL6" s="99" t="s">
        <v>67</v>
      </c>
      <c r="BM6" s="99" t="s">
        <v>74</v>
      </c>
      <c r="BN6" s="98" t="s">
        <v>54</v>
      </c>
      <c r="BO6" s="153"/>
      <c r="BP6" s="99" t="s">
        <v>68</v>
      </c>
      <c r="BQ6" s="99" t="s">
        <v>75</v>
      </c>
      <c r="BR6" s="98" t="s">
        <v>54</v>
      </c>
      <c r="BS6" s="153"/>
      <c r="BT6" s="99" t="s">
        <v>69</v>
      </c>
      <c r="BU6" s="99" t="s">
        <v>76</v>
      </c>
      <c r="BV6" s="98" t="s">
        <v>54</v>
      </c>
      <c r="BW6" s="153"/>
      <c r="BX6" s="99" t="s">
        <v>77</v>
      </c>
      <c r="BY6" s="99" t="s">
        <v>78</v>
      </c>
      <c r="BZ6" s="98" t="s">
        <v>54</v>
      </c>
      <c r="CA6" s="153"/>
      <c r="CB6" s="99" t="s">
        <v>71</v>
      </c>
      <c r="CC6" s="99" t="s">
        <v>79</v>
      </c>
      <c r="CD6" s="98" t="s">
        <v>54</v>
      </c>
      <c r="CE6" s="153"/>
      <c r="CF6" s="99" t="s">
        <v>72</v>
      </c>
      <c r="CG6" s="99" t="s">
        <v>80</v>
      </c>
      <c r="CH6" s="98" t="s">
        <v>54</v>
      </c>
      <c r="CI6" s="153"/>
      <c r="CJ6" s="99" t="s">
        <v>73</v>
      </c>
      <c r="CK6" s="99" t="s">
        <v>81</v>
      </c>
      <c r="CL6" s="98" t="s">
        <v>54</v>
      </c>
      <c r="CM6" s="153"/>
      <c r="CN6" s="99" t="s">
        <v>74</v>
      </c>
      <c r="CO6" s="99" t="s">
        <v>82</v>
      </c>
      <c r="CP6" s="98" t="s">
        <v>54</v>
      </c>
      <c r="CQ6" s="153"/>
      <c r="CR6" s="99" t="s">
        <v>75</v>
      </c>
      <c r="CS6" s="99" t="s">
        <v>83</v>
      </c>
      <c r="CT6" s="98" t="s">
        <v>54</v>
      </c>
      <c r="CU6" s="153"/>
      <c r="CV6" s="99" t="s">
        <v>76</v>
      </c>
      <c r="CW6" s="99" t="s">
        <v>84</v>
      </c>
      <c r="CX6" s="98" t="s">
        <v>54</v>
      </c>
      <c r="CY6" s="153"/>
      <c r="CZ6" s="99" t="s">
        <v>78</v>
      </c>
      <c r="DA6" s="99" t="s">
        <v>85</v>
      </c>
      <c r="DB6" s="99" t="s">
        <v>54</v>
      </c>
      <c r="DC6" s="153"/>
      <c r="DD6" s="99" t="s">
        <v>79</v>
      </c>
      <c r="DE6" s="99" t="s">
        <v>86</v>
      </c>
      <c r="DF6" s="98" t="s">
        <v>54</v>
      </c>
      <c r="DG6" s="153"/>
      <c r="DH6" s="99" t="s">
        <v>80</v>
      </c>
      <c r="DI6" s="99" t="s">
        <v>87</v>
      </c>
      <c r="DJ6" s="98" t="s">
        <v>54</v>
      </c>
      <c r="DK6" s="153"/>
      <c r="DL6" s="99" t="s">
        <v>81</v>
      </c>
      <c r="DM6" s="99" t="s">
        <v>88</v>
      </c>
      <c r="DN6" s="98" t="s">
        <v>54</v>
      </c>
      <c r="DO6" s="153"/>
      <c r="DP6" s="99" t="s">
        <v>82</v>
      </c>
      <c r="DQ6" s="99" t="s">
        <v>89</v>
      </c>
      <c r="DR6" s="98" t="s">
        <v>54</v>
      </c>
      <c r="DS6" s="153"/>
      <c r="DT6" s="99" t="s">
        <v>83</v>
      </c>
      <c r="DU6" s="99" t="s">
        <v>90</v>
      </c>
      <c r="DV6" s="98" t="s">
        <v>54</v>
      </c>
      <c r="DW6" s="153"/>
      <c r="DX6" s="99" t="s">
        <v>84</v>
      </c>
      <c r="DY6" s="99" t="s">
        <v>91</v>
      </c>
      <c r="DZ6" s="98" t="s">
        <v>54</v>
      </c>
      <c r="EA6" s="153"/>
      <c r="EB6" s="99" t="s">
        <v>138</v>
      </c>
      <c r="EC6" s="99" t="s">
        <v>215</v>
      </c>
      <c r="ED6" s="98" t="s">
        <v>54</v>
      </c>
      <c r="EE6" s="153"/>
      <c r="EF6" s="99" t="s">
        <v>86</v>
      </c>
      <c r="EG6" s="99" t="s">
        <v>93</v>
      </c>
      <c r="EH6" s="98" t="s">
        <v>54</v>
      </c>
      <c r="EI6" s="153"/>
      <c r="EJ6" s="99" t="s">
        <v>87</v>
      </c>
      <c r="EK6" s="99" t="s">
        <v>94</v>
      </c>
      <c r="EL6" s="98" t="s">
        <v>54</v>
      </c>
      <c r="EM6" s="153"/>
      <c r="EN6" s="99" t="s">
        <v>88</v>
      </c>
      <c r="EO6" s="99" t="s">
        <v>95</v>
      </c>
      <c r="EP6" s="98" t="s">
        <v>54</v>
      </c>
      <c r="EQ6" s="153"/>
      <c r="ER6" s="99" t="s">
        <v>89</v>
      </c>
      <c r="ES6" s="99" t="s">
        <v>96</v>
      </c>
      <c r="ET6" s="98" t="s">
        <v>54</v>
      </c>
      <c r="EU6" s="153"/>
      <c r="EV6" s="99" t="s">
        <v>90</v>
      </c>
      <c r="EW6" s="99" t="s">
        <v>97</v>
      </c>
      <c r="EX6" s="98" t="s">
        <v>54</v>
      </c>
      <c r="EY6" s="153"/>
      <c r="EZ6" s="99" t="s">
        <v>91</v>
      </c>
      <c r="FA6" s="99" t="s">
        <v>98</v>
      </c>
      <c r="FB6" s="98" t="s">
        <v>54</v>
      </c>
      <c r="FC6" s="153"/>
      <c r="FD6" s="99" t="s">
        <v>92</v>
      </c>
      <c r="FE6" s="99" t="s">
        <v>99</v>
      </c>
      <c r="FF6" s="98" t="s">
        <v>54</v>
      </c>
      <c r="FG6" s="153"/>
      <c r="FH6" s="99" t="s">
        <v>93</v>
      </c>
      <c r="FI6" s="99" t="s">
        <v>100</v>
      </c>
      <c r="FJ6" s="98" t="s">
        <v>54</v>
      </c>
      <c r="FK6" s="153"/>
      <c r="FL6" s="99" t="s">
        <v>94</v>
      </c>
      <c r="FM6" s="99" t="s">
        <v>101</v>
      </c>
      <c r="FN6" s="98" t="s">
        <v>54</v>
      </c>
      <c r="FO6" s="153"/>
      <c r="FP6" s="99" t="s">
        <v>95</v>
      </c>
      <c r="FQ6" s="99" t="s">
        <v>102</v>
      </c>
      <c r="FR6" s="98" t="s">
        <v>54</v>
      </c>
      <c r="FS6" s="153"/>
      <c r="FT6" s="99" t="s">
        <v>96</v>
      </c>
      <c r="FU6" s="99" t="s">
        <v>103</v>
      </c>
      <c r="FV6" s="98" t="s">
        <v>54</v>
      </c>
      <c r="FW6" s="153"/>
      <c r="FX6" s="99" t="s">
        <v>97</v>
      </c>
      <c r="FY6" s="99" t="s">
        <v>104</v>
      </c>
      <c r="FZ6" s="98" t="s">
        <v>54</v>
      </c>
      <c r="GA6" s="153"/>
      <c r="GB6" s="99" t="s">
        <v>98</v>
      </c>
      <c r="GC6" s="99" t="s">
        <v>105</v>
      </c>
      <c r="GD6" s="98" t="s">
        <v>54</v>
      </c>
      <c r="GE6" s="153"/>
      <c r="GF6" s="99" t="s">
        <v>99</v>
      </c>
      <c r="GG6" s="99" t="s">
        <v>106</v>
      </c>
      <c r="GH6" s="98" t="s">
        <v>54</v>
      </c>
      <c r="GJ6" s="99" t="s">
        <v>100</v>
      </c>
      <c r="GK6" s="99" t="s">
        <v>260</v>
      </c>
      <c r="GL6" s="98" t="s">
        <v>54</v>
      </c>
      <c r="GN6" s="99" t="s">
        <v>101</v>
      </c>
      <c r="GO6" s="99" t="s">
        <v>261</v>
      </c>
      <c r="GP6" s="98" t="s">
        <v>54</v>
      </c>
      <c r="GR6" s="99" t="s">
        <v>102</v>
      </c>
      <c r="GS6" s="99" t="s">
        <v>262</v>
      </c>
      <c r="GT6" s="98" t="s">
        <v>54</v>
      </c>
      <c r="GW6" s="15"/>
      <c r="GX6" s="15"/>
      <c r="GY6" s="197"/>
      <c r="HA6" s="197"/>
    </row>
    <row r="7" spans="2:16384" ht="5.0999999999999996" customHeight="1">
      <c r="B7" s="147"/>
      <c r="C7" s="153"/>
      <c r="D7" s="153"/>
      <c r="E7" s="153"/>
      <c r="F7" s="153"/>
      <c r="G7" s="153"/>
      <c r="H7" s="9"/>
      <c r="I7" s="9"/>
      <c r="J7" s="9"/>
      <c r="K7" s="153"/>
      <c r="L7" s="9"/>
      <c r="M7" s="9"/>
      <c r="N7" s="9"/>
      <c r="O7" s="153"/>
      <c r="P7" s="9"/>
      <c r="Q7" s="9"/>
      <c r="R7" s="9"/>
      <c r="S7" s="153"/>
      <c r="T7" s="9"/>
      <c r="U7" s="9"/>
      <c r="V7" s="9"/>
      <c r="W7" s="153"/>
      <c r="X7" s="9"/>
      <c r="Y7" s="9"/>
      <c r="Z7" s="9"/>
      <c r="AA7" s="153"/>
      <c r="AB7" s="9"/>
      <c r="AC7" s="9"/>
      <c r="AD7" s="9"/>
      <c r="AE7" s="153"/>
      <c r="AF7" s="9"/>
      <c r="AG7" s="9"/>
      <c r="AH7" s="9"/>
      <c r="AI7" s="153"/>
      <c r="AJ7" s="9"/>
      <c r="AK7" s="9"/>
      <c r="AL7" s="9"/>
      <c r="AM7" s="153"/>
      <c r="AN7" s="9"/>
      <c r="AO7" s="9"/>
      <c r="AP7" s="9"/>
      <c r="AQ7" s="153"/>
      <c r="AR7" s="9"/>
      <c r="AS7" s="9"/>
      <c r="AT7" s="9"/>
      <c r="AU7" s="153"/>
      <c r="AV7" s="9"/>
      <c r="AW7" s="9"/>
      <c r="AX7" s="9"/>
      <c r="AY7" s="153"/>
      <c r="AZ7" s="9"/>
      <c r="BA7" s="9"/>
      <c r="BB7" s="9"/>
      <c r="BC7" s="153"/>
      <c r="BD7" s="9"/>
      <c r="BE7" s="9"/>
      <c r="BF7" s="9"/>
      <c r="BG7" s="153"/>
      <c r="BH7" s="9"/>
      <c r="BI7" s="9"/>
      <c r="BJ7" s="9"/>
      <c r="BK7" s="153"/>
      <c r="BL7" s="9"/>
      <c r="BM7" s="9"/>
      <c r="BN7" s="9"/>
      <c r="BO7" s="153"/>
      <c r="BP7" s="9"/>
      <c r="BQ7" s="9"/>
      <c r="BR7" s="9"/>
      <c r="BS7" s="153"/>
      <c r="BT7" s="9"/>
      <c r="BU7" s="9"/>
      <c r="BV7" s="9"/>
      <c r="BW7" s="153"/>
      <c r="BX7" s="9"/>
      <c r="BY7" s="9"/>
      <c r="BZ7" s="9"/>
      <c r="CA7" s="153"/>
      <c r="CB7" s="9"/>
      <c r="CC7" s="9"/>
      <c r="CD7" s="9"/>
      <c r="CE7" s="153"/>
      <c r="CF7" s="9"/>
      <c r="CG7" s="9"/>
      <c r="CH7" s="9"/>
      <c r="CI7" s="153"/>
      <c r="CJ7" s="9"/>
      <c r="CK7" s="9"/>
      <c r="CL7" s="9"/>
      <c r="CM7" s="153"/>
      <c r="CN7" s="9"/>
      <c r="CO7" s="9"/>
      <c r="CP7" s="9"/>
      <c r="CQ7" s="153"/>
      <c r="CR7" s="9"/>
      <c r="CS7" s="9"/>
      <c r="CT7" s="9"/>
      <c r="CU7" s="153"/>
      <c r="CV7" s="9"/>
      <c r="CW7" s="9"/>
      <c r="CX7" s="9"/>
      <c r="CY7" s="153"/>
      <c r="CZ7" s="9"/>
      <c r="DA7" s="9"/>
      <c r="DB7" s="9"/>
      <c r="DC7" s="153"/>
      <c r="DD7" s="9"/>
      <c r="DE7" s="9"/>
      <c r="DF7" s="9"/>
      <c r="DG7" s="153"/>
      <c r="DH7" s="9"/>
      <c r="DI7" s="9"/>
      <c r="DJ7" s="9"/>
      <c r="DK7" s="153"/>
      <c r="DL7" s="9"/>
      <c r="DM7" s="9"/>
      <c r="DN7" s="9"/>
      <c r="DO7" s="153"/>
      <c r="DP7" s="9"/>
      <c r="DQ7" s="9"/>
      <c r="DR7" s="9"/>
      <c r="DS7" s="153"/>
      <c r="DT7" s="9"/>
      <c r="DU7" s="9"/>
      <c r="DV7" s="9"/>
      <c r="DW7" s="153"/>
      <c r="DX7" s="9"/>
      <c r="DY7" s="9"/>
      <c r="DZ7" s="9"/>
      <c r="EA7" s="153"/>
      <c r="EB7" s="9"/>
      <c r="EC7" s="9"/>
      <c r="ED7" s="9"/>
      <c r="EE7" s="153"/>
      <c r="EF7" s="9"/>
      <c r="EG7" s="71"/>
      <c r="EH7" s="9"/>
      <c r="EI7" s="153"/>
      <c r="EJ7" s="9"/>
      <c r="EK7" s="71"/>
      <c r="EL7" s="9"/>
      <c r="EM7" s="153"/>
      <c r="EN7" s="9"/>
      <c r="EO7" s="9"/>
      <c r="EP7" s="9"/>
      <c r="EQ7" s="153"/>
      <c r="ER7" s="9"/>
      <c r="ES7" s="71"/>
      <c r="ET7" s="9"/>
      <c r="EU7" s="153"/>
      <c r="EV7" s="9"/>
      <c r="EW7" s="9"/>
      <c r="EX7" s="9"/>
      <c r="EY7" s="153"/>
      <c r="EZ7" s="9"/>
      <c r="FA7" s="71"/>
      <c r="FB7" s="9"/>
      <c r="FC7" s="153"/>
      <c r="FD7" s="9"/>
      <c r="FE7" s="9"/>
      <c r="FF7" s="9"/>
      <c r="FG7" s="153"/>
      <c r="FH7" s="9"/>
      <c r="FI7" s="71"/>
      <c r="FJ7" s="9"/>
      <c r="FK7" s="153"/>
      <c r="FL7" s="9"/>
      <c r="FM7" s="71"/>
      <c r="FN7" s="9"/>
      <c r="FO7" s="153"/>
      <c r="FP7" s="9"/>
      <c r="FQ7" s="9"/>
      <c r="FR7" s="9"/>
      <c r="FS7" s="153"/>
      <c r="FT7" s="71"/>
      <c r="FU7" s="71"/>
      <c r="FV7" s="9"/>
      <c r="FW7" s="153"/>
      <c r="FX7" s="9"/>
      <c r="FY7" s="9"/>
      <c r="FZ7" s="9"/>
      <c r="GA7" s="153"/>
      <c r="GB7" s="9"/>
      <c r="GC7" s="9"/>
      <c r="GD7" s="9"/>
      <c r="GE7" s="153"/>
      <c r="GF7" s="9"/>
      <c r="GG7" s="9"/>
      <c r="GH7" s="9"/>
      <c r="GJ7" s="9"/>
      <c r="GK7" s="9"/>
      <c r="GL7" s="9"/>
      <c r="GN7" s="9"/>
      <c r="GO7" s="9"/>
      <c r="GP7" s="9"/>
      <c r="GR7" s="9"/>
      <c r="GS7" s="9"/>
      <c r="GT7" s="9"/>
    </row>
    <row r="8" spans="2:16384" ht="14.25">
      <c r="B8" s="147" t="s">
        <v>107</v>
      </c>
      <c r="C8" s="153"/>
      <c r="D8" s="153"/>
      <c r="E8" s="153"/>
      <c r="F8" s="153"/>
      <c r="G8" s="153"/>
      <c r="H8" s="9"/>
      <c r="I8" s="9"/>
      <c r="J8" s="9"/>
      <c r="K8" s="153"/>
      <c r="L8" s="9"/>
      <c r="M8" s="9"/>
      <c r="N8" s="9"/>
      <c r="O8" s="153"/>
      <c r="P8" s="9"/>
      <c r="Q8" s="9"/>
      <c r="R8" s="9"/>
      <c r="S8" s="153"/>
      <c r="T8" s="9"/>
      <c r="U8" s="9"/>
      <c r="V8" s="9"/>
      <c r="W8" s="153"/>
      <c r="X8" s="9"/>
      <c r="Y8" s="9"/>
      <c r="Z8" s="9"/>
      <c r="AA8" s="153"/>
      <c r="AB8" s="9"/>
      <c r="AC8" s="9"/>
      <c r="AD8" s="9"/>
      <c r="AE8" s="153"/>
      <c r="AF8" s="9"/>
      <c r="AG8" s="9"/>
      <c r="AH8" s="9"/>
      <c r="AI8" s="153"/>
      <c r="AJ8" s="9"/>
      <c r="AK8" s="9"/>
      <c r="AL8" s="9"/>
      <c r="AM8" s="153"/>
      <c r="AN8" s="9"/>
      <c r="AO8" s="9"/>
      <c r="AP8" s="9"/>
      <c r="AQ8" s="153"/>
      <c r="AR8" s="9"/>
      <c r="AS8" s="9"/>
      <c r="AT8" s="9"/>
      <c r="AU8" s="153"/>
      <c r="AV8" s="9"/>
      <c r="AW8" s="9"/>
      <c r="AX8" s="9"/>
      <c r="AY8" s="153"/>
      <c r="AZ8" s="9"/>
      <c r="BA8" s="9"/>
      <c r="BB8" s="9"/>
      <c r="BC8" s="153"/>
      <c r="BD8" s="9"/>
      <c r="BE8" s="9"/>
      <c r="BF8" s="9"/>
      <c r="BG8" s="153"/>
      <c r="BH8" s="9"/>
      <c r="BI8" s="9"/>
      <c r="BJ8" s="9"/>
      <c r="BK8" s="153"/>
      <c r="BL8" s="9"/>
      <c r="BM8" s="9"/>
      <c r="BN8" s="9"/>
      <c r="BO8" s="153"/>
      <c r="BP8" s="9"/>
      <c r="BQ8" s="9"/>
      <c r="BR8" s="9"/>
      <c r="BS8" s="153"/>
      <c r="BT8" s="9"/>
      <c r="BU8" s="9"/>
      <c r="BV8" s="9"/>
      <c r="BW8" s="153"/>
      <c r="BX8" s="9"/>
      <c r="BY8" s="9"/>
      <c r="BZ8" s="9"/>
      <c r="CA8" s="153"/>
      <c r="CB8" s="9"/>
      <c r="CC8" s="9"/>
      <c r="CD8" s="9"/>
      <c r="CE8" s="153"/>
      <c r="CF8" s="9"/>
      <c r="CG8" s="9"/>
      <c r="CH8" s="9"/>
      <c r="CI8" s="153"/>
      <c r="CJ8" s="9"/>
      <c r="CK8" s="9"/>
      <c r="CL8" s="9"/>
      <c r="CM8" s="153"/>
      <c r="CN8" s="9"/>
      <c r="CO8" s="9"/>
      <c r="CP8" s="9"/>
      <c r="CQ8" s="153"/>
      <c r="CR8" s="9"/>
      <c r="CS8" s="9"/>
      <c r="CT8" s="9"/>
      <c r="CU8" s="153"/>
      <c r="CV8" s="9"/>
      <c r="CW8" s="9"/>
      <c r="CX8" s="9"/>
      <c r="CY8" s="153"/>
      <c r="CZ8" s="9"/>
      <c r="DA8" s="9"/>
      <c r="DB8" s="9"/>
      <c r="DC8" s="153"/>
      <c r="DD8" s="9"/>
      <c r="DE8" s="9"/>
      <c r="DF8" s="9"/>
      <c r="DG8" s="153"/>
      <c r="DH8" s="9"/>
      <c r="DI8" s="9"/>
      <c r="DJ8" s="9"/>
      <c r="DK8" s="153"/>
      <c r="DL8" s="9"/>
      <c r="DM8" s="9"/>
      <c r="DN8" s="9"/>
      <c r="DO8" s="153"/>
      <c r="DP8" s="9"/>
      <c r="DQ8" s="9"/>
      <c r="DR8" s="9"/>
      <c r="DS8" s="153"/>
      <c r="DT8" s="9"/>
      <c r="DU8" s="9"/>
      <c r="DV8" s="9"/>
      <c r="DW8" s="153"/>
      <c r="DX8" s="9"/>
      <c r="DY8" s="9"/>
      <c r="DZ8" s="9"/>
      <c r="EA8" s="153"/>
      <c r="EB8" s="9"/>
      <c r="EC8" s="9"/>
      <c r="ED8" s="9"/>
      <c r="EE8" s="153"/>
      <c r="EF8" s="9"/>
      <c r="EG8" s="9"/>
      <c r="EH8" s="9"/>
      <c r="EI8" s="153"/>
      <c r="EJ8" s="9"/>
      <c r="EK8" s="9"/>
      <c r="EL8" s="9"/>
      <c r="EM8" s="153"/>
      <c r="EN8" s="9"/>
      <c r="EO8" s="9"/>
      <c r="EP8" s="9"/>
      <c r="EQ8" s="153"/>
      <c r="ER8" s="9"/>
      <c r="ES8" s="9"/>
      <c r="ET8" s="9"/>
      <c r="EU8" s="153"/>
      <c r="EV8" s="9"/>
      <c r="EW8" s="9"/>
      <c r="EX8" s="9"/>
      <c r="EY8" s="153"/>
      <c r="EZ8" s="9"/>
      <c r="FA8" s="9"/>
      <c r="FB8" s="9"/>
      <c r="FC8" s="153"/>
      <c r="FD8" s="9"/>
      <c r="FE8" s="9"/>
      <c r="FF8" s="9"/>
      <c r="FG8" s="153"/>
      <c r="FH8" s="9"/>
      <c r="FI8" s="9"/>
      <c r="FJ8" s="9"/>
      <c r="FK8" s="153"/>
      <c r="FL8" s="9"/>
      <c r="FM8" s="9"/>
      <c r="FN8" s="9"/>
      <c r="FO8" s="153"/>
      <c r="FP8" s="9"/>
      <c r="FQ8" s="9"/>
      <c r="FR8" s="9"/>
      <c r="FS8" s="153"/>
      <c r="FT8" s="9"/>
      <c r="FU8" s="9"/>
      <c r="FV8" s="9"/>
      <c r="FW8" s="153"/>
      <c r="FX8" s="9"/>
      <c r="FY8" s="9"/>
      <c r="FZ8" s="9"/>
      <c r="GA8" s="153"/>
      <c r="GB8" s="9"/>
      <c r="GC8" s="9"/>
      <c r="GD8" s="9"/>
      <c r="GE8" s="153"/>
      <c r="GF8" s="9"/>
      <c r="GG8" s="9"/>
      <c r="GH8" s="9"/>
      <c r="GJ8" s="9"/>
      <c r="GK8" s="9"/>
      <c r="GL8" s="9"/>
      <c r="GN8" s="9"/>
      <c r="GO8" s="9"/>
      <c r="GP8" s="9"/>
      <c r="GR8" s="9"/>
      <c r="GS8" s="9"/>
      <c r="GT8" s="9"/>
    </row>
    <row r="9" spans="2:16384">
      <c r="B9" s="153" t="s">
        <v>108</v>
      </c>
      <c r="C9" s="37">
        <v>159.80000000000001</v>
      </c>
      <c r="D9" s="37">
        <v>151.9</v>
      </c>
      <c r="E9" s="34">
        <v>144.96100000000001</v>
      </c>
      <c r="F9" s="34">
        <v>142.54256278000003</v>
      </c>
      <c r="G9" s="153"/>
      <c r="H9" s="123">
        <v>72.816999999999993</v>
      </c>
      <c r="I9" s="49">
        <v>71.047750989999997</v>
      </c>
      <c r="J9" s="56">
        <v>-2.429719722042924E-2</v>
      </c>
      <c r="K9" s="153"/>
      <c r="L9" s="123">
        <v>108.518</v>
      </c>
      <c r="M9" s="49">
        <v>106.922</v>
      </c>
      <c r="N9" s="56">
        <v>-1.4707237508984719E-2</v>
      </c>
      <c r="O9" s="153"/>
      <c r="P9" s="123">
        <v>35.701000000000008</v>
      </c>
      <c r="Q9" s="49">
        <v>35.854249009999997</v>
      </c>
      <c r="R9" s="56">
        <v>4.2925691157107366E-3</v>
      </c>
      <c r="S9" s="153"/>
      <c r="T9" s="123">
        <v>36.443000000000012</v>
      </c>
      <c r="U9" s="49">
        <v>35.620562780000029</v>
      </c>
      <c r="V9" s="56">
        <v>-2.2567769393298662E-2</v>
      </c>
      <c r="W9" s="153"/>
      <c r="X9" s="123">
        <v>35.578218059999998</v>
      </c>
      <c r="Y9" s="49">
        <v>34.238909587563164</v>
      </c>
      <c r="Z9" s="56">
        <v>-3.7644057107587295E-2</v>
      </c>
      <c r="AA9" s="153"/>
      <c r="AB9" s="123">
        <v>35.46953293</v>
      </c>
      <c r="AC9" s="49">
        <v>33.70250559943684</v>
      </c>
      <c r="AD9" s="56">
        <v>-4.9818173079708483E-2</v>
      </c>
      <c r="AE9" s="153"/>
      <c r="AF9" s="123">
        <v>71.047750989999997</v>
      </c>
      <c r="AG9" s="49">
        <v>67.941415187000004</v>
      </c>
      <c r="AH9" s="56">
        <v>-4.3721803431008129E-2</v>
      </c>
      <c r="AI9" s="153"/>
      <c r="AJ9" s="123">
        <v>35.874292910000001</v>
      </c>
      <c r="AK9" s="49">
        <v>46.275940832999993</v>
      </c>
      <c r="AL9" s="56">
        <v>0.28994712032639169</v>
      </c>
      <c r="AM9" s="153"/>
      <c r="AN9" s="123">
        <v>106.92204390000001</v>
      </c>
      <c r="AO9" s="49">
        <v>114.21735602</v>
      </c>
      <c r="AP9" s="56">
        <v>6.8230197009916962E-2</v>
      </c>
      <c r="AQ9" s="153"/>
      <c r="AR9" s="123">
        <v>35.620518880000013</v>
      </c>
      <c r="AS9" s="49">
        <v>58.16896899999999</v>
      </c>
      <c r="AT9" s="56">
        <v>0.63301857550032326</v>
      </c>
      <c r="AU9" s="153"/>
      <c r="AV9" s="123">
        <v>142.54256278000003</v>
      </c>
      <c r="AW9" s="49">
        <v>172.38632501999999</v>
      </c>
      <c r="AX9" s="56">
        <v>0.20936737531554542</v>
      </c>
      <c r="AY9" s="153"/>
      <c r="AZ9" s="123">
        <v>34.238909587563164</v>
      </c>
      <c r="BA9" s="49">
        <v>66.294804319999997</v>
      </c>
      <c r="BB9" s="56">
        <v>0.93624169456847184</v>
      </c>
      <c r="BC9" s="153"/>
      <c r="BD9" s="123">
        <v>33.70250559943684</v>
      </c>
      <c r="BE9" s="49">
        <v>64.995260360000017</v>
      </c>
      <c r="BF9" s="56">
        <v>0.9284993564717654</v>
      </c>
      <c r="BG9" s="153"/>
      <c r="BH9" s="123">
        <v>67.941415187000004</v>
      </c>
      <c r="BI9" s="123">
        <v>131.29006468</v>
      </c>
      <c r="BJ9" s="56">
        <v>0.93240108877097994</v>
      </c>
      <c r="BK9" s="146"/>
      <c r="BL9" s="123">
        <v>46.275940832999993</v>
      </c>
      <c r="BM9" s="49">
        <v>64.383354560000001</v>
      </c>
      <c r="BN9" s="56">
        <v>0.3912921790687261</v>
      </c>
      <c r="BO9" s="153"/>
      <c r="BP9" s="123">
        <v>114.21735602</v>
      </c>
      <c r="BQ9" s="123">
        <v>195.67341923999999</v>
      </c>
      <c r="BR9" s="56">
        <v>0.71316712326747123</v>
      </c>
      <c r="BS9" s="146"/>
      <c r="BT9" s="123">
        <v>58.16896899999999</v>
      </c>
      <c r="BU9" s="49">
        <v>63.321278380000031</v>
      </c>
      <c r="BV9" s="56">
        <v>8.8574878815542393E-2</v>
      </c>
      <c r="BW9" s="153"/>
      <c r="BX9" s="123">
        <v>172.38632501999999</v>
      </c>
      <c r="BY9" s="123">
        <v>258.99469762000001</v>
      </c>
      <c r="BZ9" s="56">
        <v>0.50240860224818795</v>
      </c>
      <c r="CA9" s="153"/>
      <c r="CB9" s="123">
        <v>66.294804319999997</v>
      </c>
      <c r="CC9" s="123">
        <v>60.683161140000003</v>
      </c>
      <c r="CD9" s="56">
        <v>-8.4646802076871933E-2</v>
      </c>
      <c r="CE9" s="153"/>
      <c r="CF9" s="123">
        <v>64.995260360000017</v>
      </c>
      <c r="CG9" s="37">
        <v>68.228612882153996</v>
      </c>
      <c r="CH9" s="56">
        <v>4.974751242236547E-2</v>
      </c>
      <c r="CI9" s="153"/>
      <c r="CJ9" s="123">
        <v>131.29006468</v>
      </c>
      <c r="CK9" s="123">
        <v>128.91177402215399</v>
      </c>
      <c r="CL9" s="56">
        <v>-1.811478015219764E-2</v>
      </c>
      <c r="CM9" s="153"/>
      <c r="CN9" s="123">
        <v>64.383354560000001</v>
      </c>
      <c r="CO9" s="37">
        <v>65.94806251327239</v>
      </c>
      <c r="CP9" s="56">
        <v>2.4302988931932865E-2</v>
      </c>
      <c r="CQ9" s="153"/>
      <c r="CR9" s="123">
        <v>195.67341923999999</v>
      </c>
      <c r="CS9" s="123">
        <v>194.85983653542638</v>
      </c>
      <c r="CT9" s="56">
        <v>-4.1578601106556975E-3</v>
      </c>
      <c r="CU9" s="153"/>
      <c r="CV9" s="123">
        <v>63.321278380000031</v>
      </c>
      <c r="CW9" s="37">
        <v>61.483262787449419</v>
      </c>
      <c r="CX9" s="56">
        <v>-2.9026823835116178E-2</v>
      </c>
      <c r="CY9" s="153"/>
      <c r="CZ9" s="123">
        <v>258.99469762000001</v>
      </c>
      <c r="DA9" s="123">
        <v>256.34309932287579</v>
      </c>
      <c r="DB9" s="56">
        <v>-1.023804086141825E-2</v>
      </c>
      <c r="DC9" s="153"/>
      <c r="DD9" s="123">
        <v>60.683161140000003</v>
      </c>
      <c r="DE9" s="37">
        <v>65.034830789981086</v>
      </c>
      <c r="DF9" s="56">
        <v>7.1711321035855369E-2</v>
      </c>
      <c r="DG9" s="153"/>
      <c r="DH9" s="123">
        <v>68.228612882153996</v>
      </c>
      <c r="DI9" s="37">
        <v>61.123072612365334</v>
      </c>
      <c r="DJ9" s="56">
        <v>-0.10414311488438893</v>
      </c>
      <c r="DK9" s="153"/>
      <c r="DL9" s="123">
        <v>128.91177402215399</v>
      </c>
      <c r="DM9" s="123">
        <v>126.15790340234642</v>
      </c>
      <c r="DN9" s="56">
        <v>-2.1362444514449921E-2</v>
      </c>
      <c r="DO9" s="153"/>
      <c r="DP9" s="123">
        <v>65.94806251327239</v>
      </c>
      <c r="DQ9" s="37">
        <v>62.219111253628348</v>
      </c>
      <c r="DR9" s="56">
        <v>-5.6543757580346972E-2</v>
      </c>
      <c r="DS9" s="153"/>
      <c r="DT9" s="123">
        <v>194.85983653542638</v>
      </c>
      <c r="DU9" s="123">
        <v>188.37701465597476</v>
      </c>
      <c r="DV9" s="56">
        <v>-3.326915384265456E-2</v>
      </c>
      <c r="DW9" s="153"/>
      <c r="DX9" s="123">
        <v>61.483262787449419</v>
      </c>
      <c r="DY9" s="37">
        <v>61.513181526006662</v>
      </c>
      <c r="DZ9" s="56">
        <v>4.866159862184425E-4</v>
      </c>
      <c r="EA9" s="153"/>
      <c r="EB9" s="123">
        <v>256.34309932287579</v>
      </c>
      <c r="EC9" s="123">
        <v>249.89019618198142</v>
      </c>
      <c r="ED9" s="56">
        <v>-2.5172915354224688E-2</v>
      </c>
      <c r="EE9" s="153"/>
      <c r="EF9" s="123">
        <v>65.034830789981086</v>
      </c>
      <c r="EG9" s="37">
        <v>60.874687012229785</v>
      </c>
      <c r="EH9" s="56">
        <v>-6.3967934216447447E-2</v>
      </c>
      <c r="EI9" s="153"/>
      <c r="EJ9" s="123">
        <v>61.123072612365334</v>
      </c>
      <c r="EK9" s="37">
        <v>59.351905547694237</v>
      </c>
      <c r="EL9" s="56">
        <v>-2.8977061999216087E-2</v>
      </c>
      <c r="EM9" s="153"/>
      <c r="EN9" s="123">
        <v>126.15790340234642</v>
      </c>
      <c r="EO9" s="123">
        <v>120.22659255992403</v>
      </c>
      <c r="EP9" s="56">
        <v>-4.7014976330940469E-2</v>
      </c>
      <c r="EQ9" s="153"/>
      <c r="ER9" s="37">
        <v>62.219111253628348</v>
      </c>
      <c r="ES9" s="37">
        <v>59.165975320036168</v>
      </c>
      <c r="ET9" s="56">
        <v>-4.907070949866927E-2</v>
      </c>
      <c r="EU9" s="153"/>
      <c r="EV9" s="123">
        <v>188.37701465597476</v>
      </c>
      <c r="EW9" s="123">
        <v>179.39256787996021</v>
      </c>
      <c r="EX9" s="56">
        <v>-4.7693965170976294E-2</v>
      </c>
      <c r="EY9" s="153"/>
      <c r="EZ9" s="37">
        <v>61.513181526006662</v>
      </c>
      <c r="FA9" s="37">
        <v>58.957969302329623</v>
      </c>
      <c r="FB9" s="56">
        <v>-4.1539262972388143E-2</v>
      </c>
      <c r="FC9" s="153"/>
      <c r="FD9" s="123">
        <v>249.89019618198142</v>
      </c>
      <c r="FE9" s="123">
        <v>238.35053718228983</v>
      </c>
      <c r="FF9" s="56">
        <v>-4.6178918485012876E-2</v>
      </c>
      <c r="FG9" s="153"/>
      <c r="FH9" s="37">
        <v>60.874687012229785</v>
      </c>
      <c r="FI9" s="123">
        <v>57.406028849788477</v>
      </c>
      <c r="FJ9" s="56">
        <v>-5.698030384524936E-2</v>
      </c>
      <c r="FK9" s="153"/>
      <c r="FL9" s="37">
        <v>59.351905547694237</v>
      </c>
      <c r="FM9" s="37">
        <v>56.44592232266659</v>
      </c>
      <c r="FN9" s="56">
        <v>-4.8961919557788176E-2</v>
      </c>
      <c r="FO9" s="153"/>
      <c r="FP9" s="123">
        <v>120.22659255992403</v>
      </c>
      <c r="FQ9" s="123">
        <v>113.85195117245507</v>
      </c>
      <c r="FR9" s="56">
        <v>-5.3021891843866985E-2</v>
      </c>
      <c r="FS9" s="153"/>
      <c r="FT9" s="37">
        <v>59.165975320036168</v>
      </c>
      <c r="FU9" s="37">
        <v>56.738912115855435</v>
      </c>
      <c r="FV9" s="56">
        <v>-4.1021265872022636E-2</v>
      </c>
      <c r="FW9" s="153"/>
      <c r="FX9" s="123">
        <v>179.39256787996021</v>
      </c>
      <c r="FY9" s="123">
        <v>170.59086328831052</v>
      </c>
      <c r="FZ9" s="56">
        <v>-4.9063931107443198E-2</v>
      </c>
      <c r="GA9" s="153"/>
      <c r="GB9" s="123">
        <f>FA9</f>
        <v>58.957969302329623</v>
      </c>
      <c r="GC9" s="37">
        <v>56.333093144533834</v>
      </c>
      <c r="GD9" s="56">
        <f>(GC9-GB9)/GB9</f>
        <v>-4.4521142584401596E-2</v>
      </c>
      <c r="GE9" s="153"/>
      <c r="GF9" s="123">
        <f>FX9+GB9</f>
        <v>238.35053718228983</v>
      </c>
      <c r="GG9" s="123">
        <f>GC9+FY9</f>
        <v>226.92395643284436</v>
      </c>
      <c r="GH9" s="56">
        <f>(GG9-GF9)/GF9</f>
        <v>-4.7940234935180556E-2</v>
      </c>
      <c r="GJ9" s="123">
        <f>FI9</f>
        <v>57.406028849788477</v>
      </c>
      <c r="GK9" s="37">
        <v>55.441033317693034</v>
      </c>
      <c r="GL9" s="56">
        <f>(GK9-GJ9)/GJ9</f>
        <v>-3.4229776409672057E-2</v>
      </c>
      <c r="GN9" s="123">
        <f>FM9</f>
        <v>56.44592232266659</v>
      </c>
      <c r="GO9" s="37">
        <v>54.718323778295947</v>
      </c>
      <c r="GP9" s="56">
        <f>(GO9-GN9)/GN9</f>
        <v>-3.0606259465387524E-2</v>
      </c>
      <c r="GR9" s="123">
        <f>GJ9+GN9</f>
        <v>113.85195117245507</v>
      </c>
      <c r="GS9" s="123">
        <f>GK9+GO9</f>
        <v>110.15935709598898</v>
      </c>
      <c r="GT9" s="56">
        <f>GS9/GR9-1</f>
        <v>-3.2433296385696586E-2</v>
      </c>
      <c r="GU9" s="194"/>
    </row>
    <row r="10" spans="2:16384">
      <c r="B10" s="153" t="s">
        <v>109</v>
      </c>
      <c r="C10" s="34">
        <v>27</v>
      </c>
      <c r="D10" s="34">
        <v>32.299999999999997</v>
      </c>
      <c r="E10" s="34">
        <v>41.552999999999997</v>
      </c>
      <c r="F10" s="34">
        <v>50.386587310000003</v>
      </c>
      <c r="G10" s="153"/>
      <c r="H10" s="123">
        <v>19.565000000000001</v>
      </c>
      <c r="I10" s="123">
        <v>24.507178339999999</v>
      </c>
      <c r="J10" s="56">
        <v>0.25260303296703285</v>
      </c>
      <c r="K10" s="153"/>
      <c r="L10" s="123">
        <v>30.295786809999978</v>
      </c>
      <c r="M10" s="123">
        <v>37.371897409999995</v>
      </c>
      <c r="N10" s="56">
        <v>0.23356748066580493</v>
      </c>
      <c r="O10" s="153"/>
      <c r="P10" s="123">
        <v>10.730786809999977</v>
      </c>
      <c r="Q10" s="123">
        <v>12.864719069999996</v>
      </c>
      <c r="R10" s="56">
        <v>0.1988607450491344</v>
      </c>
      <c r="S10" s="153"/>
      <c r="T10" s="123">
        <v>11.257213190000019</v>
      </c>
      <c r="U10" s="123">
        <v>13.014689900000008</v>
      </c>
      <c r="V10" s="56">
        <v>0.15612005212455118</v>
      </c>
      <c r="W10" s="153"/>
      <c r="X10" s="123">
        <v>11.94344746</v>
      </c>
      <c r="Y10" s="123">
        <v>13.827043660000001</v>
      </c>
      <c r="Z10" s="56">
        <v>0.15770958982390845</v>
      </c>
      <c r="AA10" s="153"/>
      <c r="AB10" s="123">
        <v>12.56373088</v>
      </c>
      <c r="AC10" s="123">
        <v>15.110960689999997</v>
      </c>
      <c r="AD10" s="56">
        <v>0.20274469696377304</v>
      </c>
      <c r="AE10" s="153"/>
      <c r="AF10" s="123">
        <v>24.507178339999999</v>
      </c>
      <c r="AG10" s="123">
        <v>28.93800435</v>
      </c>
      <c r="AH10" s="56">
        <v>0.18079706886402822</v>
      </c>
      <c r="AI10" s="153"/>
      <c r="AJ10" s="123">
        <v>12.864719069999998</v>
      </c>
      <c r="AK10" s="123">
        <v>21.356182679999996</v>
      </c>
      <c r="AL10" s="56">
        <v>0.66005822309806572</v>
      </c>
      <c r="AM10" s="153"/>
      <c r="AN10" s="123">
        <v>37.371897409999995</v>
      </c>
      <c r="AO10" s="123">
        <v>50.294187029999996</v>
      </c>
      <c r="AP10" s="56">
        <v>0.34577558314024076</v>
      </c>
      <c r="AQ10" s="153"/>
      <c r="AR10" s="123">
        <v>13.014689900000009</v>
      </c>
      <c r="AS10" s="123">
        <v>27.37975878</v>
      </c>
      <c r="AT10" s="56">
        <v>1.1037580603437951</v>
      </c>
      <c r="AU10" s="153"/>
      <c r="AV10" s="123">
        <v>50.386587310000003</v>
      </c>
      <c r="AW10" s="123">
        <v>77.673945809999992</v>
      </c>
      <c r="AX10" s="56">
        <v>0.54155996579241217</v>
      </c>
      <c r="AY10" s="153"/>
      <c r="AZ10" s="123">
        <v>13.827043660000001</v>
      </c>
      <c r="BA10" s="123">
        <v>31.902154069999998</v>
      </c>
      <c r="BB10" s="56">
        <v>1.3072288519844013</v>
      </c>
      <c r="BC10" s="153"/>
      <c r="BD10" s="123">
        <v>15.110960689999997</v>
      </c>
      <c r="BE10" s="123">
        <v>32.989265720000006</v>
      </c>
      <c r="BF10" s="56">
        <v>1.1831349043103103</v>
      </c>
      <c r="BG10" s="153"/>
      <c r="BH10" s="123">
        <v>28.93800435</v>
      </c>
      <c r="BI10" s="123">
        <v>64.89141979</v>
      </c>
      <c r="BJ10" s="56">
        <v>1.2424289873327081</v>
      </c>
      <c r="BK10" s="146"/>
      <c r="BL10" s="123">
        <v>21.356182679999996</v>
      </c>
      <c r="BM10" s="123">
        <v>33.93971286</v>
      </c>
      <c r="BN10" s="56">
        <v>0.58922188335579484</v>
      </c>
      <c r="BO10" s="153"/>
      <c r="BP10" s="123">
        <v>50.294187029999996</v>
      </c>
      <c r="BQ10" s="123">
        <v>98.831132650000001</v>
      </c>
      <c r="BR10" s="56">
        <v>0.96506074531134556</v>
      </c>
      <c r="BS10" s="146"/>
      <c r="BT10" s="123">
        <v>27.37975878</v>
      </c>
      <c r="BU10" s="123">
        <v>34.982945629999989</v>
      </c>
      <c r="BV10" s="56">
        <v>0.27769371202619447</v>
      </c>
      <c r="BW10" s="153"/>
      <c r="BX10" s="123">
        <v>77.673945809999992</v>
      </c>
      <c r="BY10" s="123">
        <v>133.81407827999999</v>
      </c>
      <c r="BZ10" s="56">
        <v>0.72276658388548531</v>
      </c>
      <c r="CA10" s="153"/>
      <c r="CB10" s="123">
        <v>31.902154069999998</v>
      </c>
      <c r="CC10" s="123">
        <v>35.217944699999997</v>
      </c>
      <c r="CD10" s="56">
        <v>0.10393626156793238</v>
      </c>
      <c r="CE10" s="153"/>
      <c r="CF10" s="123">
        <v>32.989265720000006</v>
      </c>
      <c r="CG10" s="123">
        <v>35.725068520000008</v>
      </c>
      <c r="CH10" s="56">
        <v>8.2930090751956315E-2</v>
      </c>
      <c r="CI10" s="153"/>
      <c r="CJ10" s="123">
        <v>64.89141979</v>
      </c>
      <c r="CK10" s="123">
        <v>70.943013220000012</v>
      </c>
      <c r="CL10" s="56">
        <v>9.3257220285579007E-2</v>
      </c>
      <c r="CM10" s="153"/>
      <c r="CN10" s="123">
        <v>33.93971286</v>
      </c>
      <c r="CO10" s="123">
        <v>36.587086020000001</v>
      </c>
      <c r="CP10" s="56">
        <v>7.8002226209759412E-2</v>
      </c>
      <c r="CQ10" s="153"/>
      <c r="CR10" s="123">
        <v>98.831132650000001</v>
      </c>
      <c r="CS10" s="123">
        <v>107.53009924000001</v>
      </c>
      <c r="CT10" s="56">
        <v>8.801848523588697E-2</v>
      </c>
      <c r="CU10" s="153"/>
      <c r="CV10" s="123">
        <v>34.982945629999989</v>
      </c>
      <c r="CW10" s="123">
        <v>37.250051929999984</v>
      </c>
      <c r="CX10" s="56">
        <v>6.4806043607025882E-2</v>
      </c>
      <c r="CY10" s="153"/>
      <c r="CZ10" s="123">
        <v>133.81407827999999</v>
      </c>
      <c r="DA10" s="123">
        <v>144.78015117000001</v>
      </c>
      <c r="DB10" s="56">
        <v>8.1950068564938305E-2</v>
      </c>
      <c r="DC10" s="153"/>
      <c r="DD10" s="123">
        <v>35.217944699999997</v>
      </c>
      <c r="DE10" s="123">
        <v>35.120213839999998</v>
      </c>
      <c r="DF10" s="56">
        <v>-2.7750301964668215E-3</v>
      </c>
      <c r="DG10" s="153"/>
      <c r="DH10" s="123">
        <v>35.725068520000008</v>
      </c>
      <c r="DI10" s="123">
        <v>34.885761370000004</v>
      </c>
      <c r="DJ10" s="56">
        <v>-2.3493507074174903E-2</v>
      </c>
      <c r="DK10" s="153"/>
      <c r="DL10" s="123">
        <v>70.943013220000012</v>
      </c>
      <c r="DM10" s="123">
        <v>70.005975210000003</v>
      </c>
      <c r="DN10" s="56">
        <v>-1.3208319853770216E-2</v>
      </c>
      <c r="DO10" s="153"/>
      <c r="DP10" s="123">
        <v>36.587086020000001</v>
      </c>
      <c r="DQ10" s="37">
        <v>34.550704719999992</v>
      </c>
      <c r="DR10" s="56">
        <v>-5.5658471923313045E-2</v>
      </c>
      <c r="DS10" s="153"/>
      <c r="DT10" s="123">
        <v>107.53009924000001</v>
      </c>
      <c r="DU10" s="123">
        <v>104.55667993</v>
      </c>
      <c r="DV10" s="56">
        <v>-2.7651972154917645E-2</v>
      </c>
      <c r="DW10" s="153"/>
      <c r="DX10" s="123">
        <v>37.250051929999984</v>
      </c>
      <c r="DY10" s="37">
        <v>34.945810060000007</v>
      </c>
      <c r="DZ10" s="56">
        <v>-6.1858755910732449E-2</v>
      </c>
      <c r="EA10" s="153"/>
      <c r="EB10" s="123">
        <v>144.78015117000001</v>
      </c>
      <c r="EC10" s="123">
        <v>139.50248999000002</v>
      </c>
      <c r="ED10" s="56">
        <v>-3.6452933204932189E-2</v>
      </c>
      <c r="EE10" s="153"/>
      <c r="EF10" s="123">
        <v>35.120213839999998</v>
      </c>
      <c r="EG10" s="123">
        <v>34.890583450000001</v>
      </c>
      <c r="EH10" s="56">
        <v>-6.538410928992139E-3</v>
      </c>
      <c r="EI10" s="153"/>
      <c r="EJ10" s="123">
        <v>34.885761370000004</v>
      </c>
      <c r="EK10" s="123">
        <v>35.505658619999991</v>
      </c>
      <c r="EL10" s="56">
        <v>1.7769348457822888E-2</v>
      </c>
      <c r="EM10" s="153"/>
      <c r="EN10" s="123">
        <v>70.005975210000003</v>
      </c>
      <c r="EO10" s="123">
        <v>70.39624207</v>
      </c>
      <c r="EP10" s="56">
        <v>5.5747649944064967E-3</v>
      </c>
      <c r="EQ10" s="153"/>
      <c r="ER10" s="37">
        <v>34.550704719999992</v>
      </c>
      <c r="ES10" s="123">
        <v>36.55217858000001</v>
      </c>
      <c r="ET10" s="56">
        <v>5.7928597295482866E-2</v>
      </c>
      <c r="EU10" s="153"/>
      <c r="EV10" s="123">
        <v>104.55667993</v>
      </c>
      <c r="EW10" s="123">
        <v>106.94842065</v>
      </c>
      <c r="EX10" s="56">
        <v>2.2875063760644042E-2</v>
      </c>
      <c r="EY10" s="153"/>
      <c r="EZ10" s="37">
        <v>34.945810060000007</v>
      </c>
      <c r="FA10" s="123">
        <v>35.734480649999995</v>
      </c>
      <c r="FB10" s="56">
        <v>2.2568387702156131E-2</v>
      </c>
      <c r="FC10" s="153"/>
      <c r="FD10" s="123">
        <v>139.50248999000002</v>
      </c>
      <c r="FE10" s="123">
        <v>142.6829013</v>
      </c>
      <c r="FF10" s="56">
        <v>2.2798240448811805E-2</v>
      </c>
      <c r="FG10" s="153"/>
      <c r="FH10" s="37">
        <v>34.890583450000001</v>
      </c>
      <c r="FI10" s="123">
        <v>35.87162266</v>
      </c>
      <c r="FJ10" s="56">
        <v>2.8117592570668194E-2</v>
      </c>
      <c r="FK10" s="153"/>
      <c r="FL10" s="37">
        <v>35.505658619999991</v>
      </c>
      <c r="FM10" s="37">
        <v>36.429280519999992</v>
      </c>
      <c r="FN10" s="56">
        <v>2.6013371837010042E-2</v>
      </c>
      <c r="FO10" s="153"/>
      <c r="FP10" s="123">
        <v>70.39624207</v>
      </c>
      <c r="FQ10" s="123">
        <v>72.300903179999992</v>
      </c>
      <c r="FR10" s="56">
        <v>2.7056289568781981E-2</v>
      </c>
      <c r="FS10" s="153"/>
      <c r="FT10" s="123">
        <v>36.55217858000001</v>
      </c>
      <c r="FU10" s="37">
        <v>36.713281310000006</v>
      </c>
      <c r="FV10" s="56">
        <v>4.4074727214247498E-3</v>
      </c>
      <c r="FW10" s="153"/>
      <c r="FX10" s="123">
        <v>106.94842065</v>
      </c>
      <c r="FY10" s="123">
        <v>109.01418448999999</v>
      </c>
      <c r="FZ10" s="56">
        <v>1.9315515156230482E-2</v>
      </c>
      <c r="GA10" s="153"/>
      <c r="GB10" s="123">
        <f t="shared" ref="GB10:GB15" si="0">FA10</f>
        <v>35.734480649999995</v>
      </c>
      <c r="GC10" s="37">
        <v>37.26254947000001</v>
      </c>
      <c r="GD10" s="56">
        <f t="shared" ref="GD10:GD16" si="1">(GC10-GB10)/GB10</f>
        <v>4.2761746979524548E-2</v>
      </c>
      <c r="GE10" s="153"/>
      <c r="GF10" s="123">
        <f t="shared" ref="GF10:GF21" si="2">FX10+GB10</f>
        <v>142.6829013</v>
      </c>
      <c r="GG10" s="123">
        <f>GC10+FY10</f>
        <v>146.27673396</v>
      </c>
      <c r="GH10" s="56">
        <f t="shared" ref="GH10:GH16" si="3">(GG10-GF10)/GF10</f>
        <v>2.5187549645095449E-2</v>
      </c>
      <c r="GJ10" s="123">
        <f t="shared" ref="GJ10:GJ12" si="4">FI10</f>
        <v>35.87162266</v>
      </c>
      <c r="GK10" s="37">
        <v>37.297041499999999</v>
      </c>
      <c r="GL10" s="56">
        <f t="shared" ref="GL10:GL16" si="5">(GK10-GJ10)/GJ10</f>
        <v>3.9736670222879709E-2</v>
      </c>
      <c r="GN10" s="123">
        <f t="shared" ref="GN10:GN12" si="6">FM10</f>
        <v>36.429280519999992</v>
      </c>
      <c r="GO10" s="37">
        <v>37.558685179999991</v>
      </c>
      <c r="GP10" s="56">
        <f t="shared" ref="GP10:GP16" si="7">(GO10-GN10)/GN10</f>
        <v>3.1002661701757896E-2</v>
      </c>
      <c r="GR10" s="123">
        <f t="shared" ref="GR10:GS21" si="8">GJ10+GN10</f>
        <v>72.300903179999992</v>
      </c>
      <c r="GS10" s="123">
        <f t="shared" si="8"/>
        <v>74.855726679999989</v>
      </c>
      <c r="GT10" s="56">
        <f t="shared" ref="GT10:GT21" si="9">GS10/GR10-1</f>
        <v>3.5335983198432785E-2</v>
      </c>
      <c r="GU10" s="194"/>
    </row>
    <row r="11" spans="2:16384">
      <c r="B11" s="153" t="s">
        <v>110</v>
      </c>
      <c r="C11" s="34"/>
      <c r="D11" s="34"/>
      <c r="E11" s="34"/>
      <c r="F11" s="34"/>
      <c r="G11" s="153"/>
      <c r="H11" s="123"/>
      <c r="I11" s="123"/>
      <c r="J11" s="56"/>
      <c r="K11" s="153"/>
      <c r="L11" s="123"/>
      <c r="M11" s="123"/>
      <c r="N11" s="56"/>
      <c r="O11" s="153"/>
      <c r="P11" s="123"/>
      <c r="Q11" s="123"/>
      <c r="R11" s="56"/>
      <c r="S11" s="153"/>
      <c r="T11" s="123"/>
      <c r="U11" s="123"/>
      <c r="V11" s="56"/>
      <c r="W11" s="153"/>
      <c r="X11" s="123"/>
      <c r="Y11" s="123"/>
      <c r="Z11" s="56"/>
      <c r="AA11" s="153"/>
      <c r="AB11" s="123"/>
      <c r="AC11" s="123"/>
      <c r="AD11" s="56"/>
      <c r="AE11" s="153"/>
      <c r="AF11" s="123"/>
      <c r="AG11" s="123"/>
      <c r="AH11" s="56"/>
      <c r="AI11" s="153"/>
      <c r="AJ11" s="123"/>
      <c r="AK11" s="123"/>
      <c r="AL11" s="56"/>
      <c r="AM11" s="153"/>
      <c r="AN11" s="123"/>
      <c r="AO11" s="123"/>
      <c r="AP11" s="56"/>
      <c r="AQ11" s="153"/>
      <c r="AR11" s="123"/>
      <c r="AS11" s="123"/>
      <c r="AT11" s="56"/>
      <c r="AU11" s="153"/>
      <c r="AV11" s="123"/>
      <c r="AW11" s="123"/>
      <c r="AX11" s="56"/>
      <c r="AY11" s="153"/>
      <c r="AZ11" s="123"/>
      <c r="BA11" s="123"/>
      <c r="BB11" s="56"/>
      <c r="BC11" s="153"/>
      <c r="BD11" s="123"/>
      <c r="BE11" s="123"/>
      <c r="BF11" s="56"/>
      <c r="BG11" s="153"/>
      <c r="BH11" s="123"/>
      <c r="BI11" s="123"/>
      <c r="BJ11" s="56"/>
      <c r="BK11" s="146"/>
      <c r="BL11" s="123"/>
      <c r="BM11" s="123"/>
      <c r="BN11" s="56"/>
      <c r="BO11" s="153"/>
      <c r="BP11" s="123"/>
      <c r="BQ11" s="123"/>
      <c r="BR11" s="56"/>
      <c r="BS11" s="146"/>
      <c r="BT11" s="123"/>
      <c r="BU11" s="123"/>
      <c r="BV11" s="56"/>
      <c r="BW11" s="153"/>
      <c r="BX11" s="123"/>
      <c r="BY11" s="123"/>
      <c r="BZ11" s="56"/>
      <c r="CA11" s="153"/>
      <c r="CB11" s="123"/>
      <c r="CC11" s="123"/>
      <c r="CD11" s="56"/>
      <c r="CE11" s="153"/>
      <c r="CF11" s="123"/>
      <c r="CG11" s="123"/>
      <c r="CH11" s="56"/>
      <c r="CI11" s="153"/>
      <c r="CJ11" s="123"/>
      <c r="CK11" s="123"/>
      <c r="CL11" s="56"/>
      <c r="CM11" s="153"/>
      <c r="CN11" s="123"/>
      <c r="CO11" s="123"/>
      <c r="CP11" s="56"/>
      <c r="CQ11" s="153"/>
      <c r="CR11" s="123"/>
      <c r="CS11" s="123"/>
      <c r="CT11" s="56"/>
      <c r="CU11" s="153"/>
      <c r="CV11" s="123"/>
      <c r="CW11" s="123"/>
      <c r="CX11" s="56"/>
      <c r="CY11" s="153"/>
      <c r="CZ11" s="123"/>
      <c r="DA11" s="123"/>
      <c r="DB11" s="56"/>
      <c r="DC11" s="153"/>
      <c r="DD11" s="123"/>
      <c r="DE11" s="123"/>
      <c r="DF11" s="56"/>
      <c r="DG11" s="153"/>
      <c r="DH11" s="123"/>
      <c r="DI11" s="123"/>
      <c r="DJ11" s="56"/>
      <c r="DK11" s="153"/>
      <c r="DL11" s="123"/>
      <c r="DM11" s="123"/>
      <c r="DN11" s="56"/>
      <c r="DO11" s="153"/>
      <c r="DP11" s="123"/>
      <c r="DQ11" s="37"/>
      <c r="DR11" s="56"/>
      <c r="DS11" s="153"/>
      <c r="DT11" s="123"/>
      <c r="DU11" s="123"/>
      <c r="DV11" s="56"/>
      <c r="DW11" s="153"/>
      <c r="DX11" s="123"/>
      <c r="DY11" s="37"/>
      <c r="DZ11" s="56"/>
      <c r="EA11" s="153"/>
      <c r="EB11" s="123"/>
      <c r="EC11" s="123"/>
      <c r="ED11" s="56"/>
      <c r="EE11" s="153"/>
      <c r="EF11" s="123">
        <v>9.6959999999999997</v>
      </c>
      <c r="EG11" s="123">
        <v>11.606999999999999</v>
      </c>
      <c r="EH11" s="56">
        <v>0.19709158415841579</v>
      </c>
      <c r="EI11" s="153"/>
      <c r="EJ11" s="123">
        <v>10.284000000000001</v>
      </c>
      <c r="EK11" s="123">
        <v>12.984999999999999</v>
      </c>
      <c r="EL11" s="56">
        <v>0.26264099572150901</v>
      </c>
      <c r="EM11" s="153"/>
      <c r="EN11" s="123">
        <v>19.98</v>
      </c>
      <c r="EO11" s="123">
        <v>24.591999999999999</v>
      </c>
      <c r="EP11" s="66">
        <v>0.23083083083083075</v>
      </c>
      <c r="EQ11" s="153"/>
      <c r="ER11" s="37">
        <v>12.986000000000001</v>
      </c>
      <c r="ES11" s="123">
        <v>12.224</v>
      </c>
      <c r="ET11" s="56">
        <v>-5.8678576929000491E-2</v>
      </c>
      <c r="EU11" s="153"/>
      <c r="EV11" s="123">
        <v>32.966000000000001</v>
      </c>
      <c r="EW11" s="123">
        <v>36.816000000000003</v>
      </c>
      <c r="EX11" s="56">
        <v>0.11678699265910336</v>
      </c>
      <c r="EY11" s="153"/>
      <c r="EZ11" s="37">
        <v>15.02</v>
      </c>
      <c r="FA11" s="123">
        <v>19.295999999999999</v>
      </c>
      <c r="FB11" s="56">
        <v>0.28468708388814912</v>
      </c>
      <c r="FC11" s="153"/>
      <c r="FD11" s="123">
        <v>47.986000000000004</v>
      </c>
      <c r="FE11" s="123">
        <v>56.112000000000002</v>
      </c>
      <c r="FF11" s="56">
        <v>0.16934105780852743</v>
      </c>
      <c r="FG11" s="153"/>
      <c r="FH11" s="123">
        <v>11.606999999999999</v>
      </c>
      <c r="FI11" s="123">
        <v>13.62368212</v>
      </c>
      <c r="FJ11" s="56">
        <v>0.17374705953304045</v>
      </c>
      <c r="FK11" s="153"/>
      <c r="FL11" s="123">
        <v>12.984999999999999</v>
      </c>
      <c r="FM11" s="37">
        <v>14.780357460000001</v>
      </c>
      <c r="FN11" s="56">
        <v>0.13826395533307675</v>
      </c>
      <c r="FO11" s="153"/>
      <c r="FP11" s="123">
        <v>24.591999999999999</v>
      </c>
      <c r="FQ11" s="123">
        <v>28.404039580000003</v>
      </c>
      <c r="FR11" s="66">
        <v>0.15501136873780108</v>
      </c>
      <c r="FS11" s="153"/>
      <c r="FT11" s="123">
        <v>12.224</v>
      </c>
      <c r="FU11" s="37">
        <v>15.281805260000004</v>
      </c>
      <c r="FV11" s="56">
        <v>0.25014768160994794</v>
      </c>
      <c r="FW11" s="153"/>
      <c r="FX11" s="123">
        <v>36.816000000000003</v>
      </c>
      <c r="FY11" s="123">
        <v>43.685844840000009</v>
      </c>
      <c r="FZ11" s="56">
        <v>0.18659943611473287</v>
      </c>
      <c r="GA11" s="153"/>
      <c r="GB11" s="123">
        <f t="shared" si="0"/>
        <v>19.295999999999999</v>
      </c>
      <c r="GC11" s="37">
        <v>18.16036896999999</v>
      </c>
      <c r="GD11" s="56">
        <f t="shared" si="1"/>
        <v>-5.8853183561360371E-2</v>
      </c>
      <c r="GE11" s="153"/>
      <c r="GF11" s="123">
        <f t="shared" si="2"/>
        <v>56.112000000000002</v>
      </c>
      <c r="GG11" s="123">
        <f t="shared" ref="GG11" si="10">GC11+FY11</f>
        <v>61.846213809999995</v>
      </c>
      <c r="GH11" s="56">
        <f t="shared" si="3"/>
        <v>0.10219229059737654</v>
      </c>
      <c r="GJ11" s="123">
        <f t="shared" si="4"/>
        <v>13.62368212</v>
      </c>
      <c r="GK11" s="37">
        <v>17.337439609999997</v>
      </c>
      <c r="GL11" s="56">
        <f t="shared" si="5"/>
        <v>0.27259572392312964</v>
      </c>
      <c r="GN11" s="123">
        <f t="shared" si="6"/>
        <v>14.780357460000001</v>
      </c>
      <c r="GO11" s="37">
        <v>14.387549890000003</v>
      </c>
      <c r="GP11" s="56">
        <f t="shared" si="7"/>
        <v>-2.6576324088443164E-2</v>
      </c>
      <c r="GR11" s="123">
        <f t="shared" si="8"/>
        <v>28.404039580000003</v>
      </c>
      <c r="GS11" s="123">
        <f t="shared" si="8"/>
        <v>31.7249895</v>
      </c>
      <c r="GT11" s="66">
        <f t="shared" si="9"/>
        <v>0.11691822603776258</v>
      </c>
      <c r="GU11" s="194"/>
    </row>
    <row r="12" spans="2:16384" s="64" customFormat="1">
      <c r="B12" s="64" t="s">
        <v>111</v>
      </c>
      <c r="C12" s="63">
        <v>17.899999999999999</v>
      </c>
      <c r="D12" s="63">
        <v>21.2</v>
      </c>
      <c r="E12" s="65">
        <v>19.707999999999998</v>
      </c>
      <c r="F12" s="65">
        <v>20.065384519999995</v>
      </c>
      <c r="H12" s="123">
        <v>9.9939999999999998</v>
      </c>
      <c r="I12" s="67">
        <v>9.9684510199999998</v>
      </c>
      <c r="J12" s="66">
        <v>-2.5564318591154637E-3</v>
      </c>
      <c r="L12" s="123">
        <v>14.69</v>
      </c>
      <c r="M12" s="67">
        <v>15.028</v>
      </c>
      <c r="N12" s="66">
        <v>2.3008849557522189E-2</v>
      </c>
      <c r="P12" s="123">
        <v>4.6760000000000002</v>
      </c>
      <c r="Q12" s="67">
        <v>5.0595489800000006</v>
      </c>
      <c r="R12" s="66">
        <v>8.2025017108639964E-2</v>
      </c>
      <c r="T12" s="123">
        <v>5.0179999999999989</v>
      </c>
      <c r="U12" s="67">
        <v>5.0373845199999945</v>
      </c>
      <c r="V12" s="66">
        <v>3.8629972100429613E-3</v>
      </c>
      <c r="X12" s="123">
        <v>4.9159994300000003</v>
      </c>
      <c r="Y12" s="67">
        <v>5.5492235400000007</v>
      </c>
      <c r="Z12" s="66">
        <v>0.12880882494325277</v>
      </c>
      <c r="AB12" s="123">
        <v>5.0524515900000004</v>
      </c>
      <c r="AC12" s="67">
        <v>5.4947987832000003</v>
      </c>
      <c r="AD12" s="66">
        <v>8.755100080038565E-2</v>
      </c>
      <c r="AF12" s="123">
        <v>9.9684510199999998</v>
      </c>
      <c r="AG12" s="67">
        <v>11.0440223232</v>
      </c>
      <c r="AH12" s="66">
        <v>0.10789753604065963</v>
      </c>
      <c r="AJ12" s="123">
        <v>5.0594017799999982</v>
      </c>
      <c r="AK12" s="67">
        <v>6.2959115167999995</v>
      </c>
      <c r="AL12" s="66">
        <v>0.24439840727573167</v>
      </c>
      <c r="AN12" s="123">
        <v>15.027852799999998</v>
      </c>
      <c r="AO12" s="67">
        <v>17.33993384</v>
      </c>
      <c r="AP12" s="66">
        <v>0.15385305344486758</v>
      </c>
      <c r="AR12" s="123">
        <v>5.0375317199999987</v>
      </c>
      <c r="AS12" s="67">
        <v>11.76572165</v>
      </c>
      <c r="AT12" s="66">
        <v>1.3356124197268584</v>
      </c>
      <c r="AV12" s="123">
        <v>20.065384519999995</v>
      </c>
      <c r="AW12" s="67">
        <v>29.10565549</v>
      </c>
      <c r="AX12" s="66">
        <v>0.45054062936043887</v>
      </c>
      <c r="AZ12" s="123">
        <v>5.5492235400000007</v>
      </c>
      <c r="BA12" s="67">
        <v>17.871336730000003</v>
      </c>
      <c r="BB12" s="66">
        <v>2.2205112302972752</v>
      </c>
      <c r="BD12" s="123">
        <v>5.4947987832000003</v>
      </c>
      <c r="BE12" s="67">
        <v>21.891693949999997</v>
      </c>
      <c r="BF12" s="66">
        <v>2.984075634749805</v>
      </c>
      <c r="BH12" s="123">
        <v>11.0440223232</v>
      </c>
      <c r="BI12" s="123">
        <v>39.76303068</v>
      </c>
      <c r="BJ12" s="66">
        <v>2.6004120162334732</v>
      </c>
      <c r="BK12" s="79"/>
      <c r="BL12" s="123">
        <v>6.2959115167999995</v>
      </c>
      <c r="BM12" s="67">
        <v>19.898841290000004</v>
      </c>
      <c r="BN12" s="66">
        <v>2.1605973554269258</v>
      </c>
      <c r="BP12" s="123">
        <v>17.33993384</v>
      </c>
      <c r="BQ12" s="123">
        <v>59.661871970000007</v>
      </c>
      <c r="BR12" s="66">
        <v>2.4407208539845273</v>
      </c>
      <c r="BS12" s="79"/>
      <c r="BT12" s="123">
        <v>11.76572165</v>
      </c>
      <c r="BU12" s="67">
        <v>24.280140749999997</v>
      </c>
      <c r="BV12" s="66">
        <v>1.0636337890927412</v>
      </c>
      <c r="BX12" s="123">
        <v>29.10565549</v>
      </c>
      <c r="BY12" s="123">
        <v>83.942012720000008</v>
      </c>
      <c r="BZ12" s="66">
        <v>1.8840447434293466</v>
      </c>
      <c r="CB12" s="123">
        <v>17.871336730000003</v>
      </c>
      <c r="CC12" s="123">
        <v>25.11157163</v>
      </c>
      <c r="CD12" s="66">
        <v>0.40513113313152799</v>
      </c>
      <c r="CF12" s="123">
        <v>21.891693949999997</v>
      </c>
      <c r="CG12" s="37">
        <v>20.415798977846006</v>
      </c>
      <c r="CH12" s="66">
        <v>-6.741803423366384E-2</v>
      </c>
      <c r="CJ12" s="123">
        <v>39.76303068</v>
      </c>
      <c r="CK12" s="123">
        <v>45.527370607846009</v>
      </c>
      <c r="CL12" s="66">
        <v>0.14496731836754476</v>
      </c>
      <c r="CN12" s="123">
        <v>19.898841290000004</v>
      </c>
      <c r="CO12" s="37">
        <v>20.729772346727572</v>
      </c>
      <c r="CP12" s="66">
        <v>4.1757760897622995E-2</v>
      </c>
      <c r="CR12" s="123">
        <v>59.661871970000007</v>
      </c>
      <c r="CS12" s="123">
        <v>66.257142954573581</v>
      </c>
      <c r="CT12" s="66">
        <v>0.11054415100970848</v>
      </c>
      <c r="CV12" s="123">
        <v>24.280140749999997</v>
      </c>
      <c r="CW12" s="37">
        <v>28.377785112550573</v>
      </c>
      <c r="CX12" s="66">
        <v>0.16876526395550551</v>
      </c>
      <c r="CZ12" s="123">
        <v>83.942012720000008</v>
      </c>
      <c r="DA12" s="123">
        <v>94.63492806712415</v>
      </c>
      <c r="DB12" s="66">
        <v>0.12738454798304413</v>
      </c>
      <c r="DD12" s="123">
        <v>25.11157163</v>
      </c>
      <c r="DE12" s="37">
        <v>23.275994290018925</v>
      </c>
      <c r="DF12" s="66">
        <v>-7.3096872112463435E-2</v>
      </c>
      <c r="DH12" s="123">
        <v>20.415798977846006</v>
      </c>
      <c r="DI12" s="37">
        <v>20.584690987634659</v>
      </c>
      <c r="DJ12" s="66">
        <v>8.2726132820921915E-3</v>
      </c>
      <c r="DL12" s="123">
        <v>45.527370607846009</v>
      </c>
      <c r="DM12" s="123">
        <v>43.860685277653587</v>
      </c>
      <c r="DN12" s="66">
        <v>-3.660842495272925E-2</v>
      </c>
      <c r="DP12" s="123">
        <v>20.729772346727572</v>
      </c>
      <c r="DQ12" s="37">
        <v>30.957470976371667</v>
      </c>
      <c r="DR12" s="66">
        <v>0.49338210080530154</v>
      </c>
      <c r="DT12" s="123">
        <v>66.257142954573581</v>
      </c>
      <c r="DU12" s="123">
        <v>74.818156254025254</v>
      </c>
      <c r="DV12" s="66">
        <v>0.12920891118594069</v>
      </c>
      <c r="DX12" s="123">
        <v>28.377785112550573</v>
      </c>
      <c r="DY12" s="37">
        <v>30.169875003993326</v>
      </c>
      <c r="DZ12" s="66">
        <v>6.3151154479993934E-2</v>
      </c>
      <c r="EB12" s="123">
        <v>94.63492806712415</v>
      </c>
      <c r="EC12" s="123">
        <v>104.98803125801858</v>
      </c>
      <c r="ED12" s="66">
        <v>0.10940044444849177</v>
      </c>
      <c r="EF12" s="123">
        <v>13.579994290018901</v>
      </c>
      <c r="EG12" s="37">
        <v>12.7681873377702</v>
      </c>
      <c r="EH12" s="66">
        <v>-5.9779623975642356E-2</v>
      </c>
      <c r="EJ12" s="123">
        <v>10.300690987634701</v>
      </c>
      <c r="EK12" s="37">
        <v>18.4938555223058</v>
      </c>
      <c r="EL12" s="66">
        <v>0.79539950713077912</v>
      </c>
      <c r="EN12" s="123">
        <v>23.880685277653601</v>
      </c>
      <c r="EO12" s="123">
        <v>31.262042860076001</v>
      </c>
      <c r="EP12" s="66">
        <v>0.30909320635490806</v>
      </c>
      <c r="ER12" s="37">
        <v>17.971470976371698</v>
      </c>
      <c r="ES12" s="37">
        <v>15.2761305999638</v>
      </c>
      <c r="ET12" s="66">
        <v>-0.14997884034933165</v>
      </c>
      <c r="EV12" s="123">
        <v>41.852156254025303</v>
      </c>
      <c r="EW12" s="123">
        <v>46.5381734600398</v>
      </c>
      <c r="EX12" s="66">
        <v>0.11196596843355713</v>
      </c>
      <c r="EZ12" s="37">
        <v>15.149875093993302</v>
      </c>
      <c r="FA12" s="37">
        <v>15.721141717670399</v>
      </c>
      <c r="FB12" s="66">
        <v>3.7707678784995119E-2</v>
      </c>
      <c r="FD12" s="123">
        <v>57.002031348018605</v>
      </c>
      <c r="FE12" s="123">
        <v>62.259315177710199</v>
      </c>
      <c r="FF12" s="66">
        <v>9.2229762788521019E-2</v>
      </c>
      <c r="FH12" s="37">
        <v>12.7681873377702</v>
      </c>
      <c r="FI12" s="123">
        <v>11.575234740211515</v>
      </c>
      <c r="FJ12" s="66">
        <v>-9.3431633324313285E-2</v>
      </c>
      <c r="FL12" s="37">
        <v>18.4938555223058</v>
      </c>
      <c r="FM12" s="37">
        <v>12.261210837333426</v>
      </c>
      <c r="FN12" s="66">
        <v>-0.3370116457033559</v>
      </c>
      <c r="FP12" s="123">
        <v>31.262042860076001</v>
      </c>
      <c r="FQ12" s="123">
        <v>23.836445577544943</v>
      </c>
      <c r="FR12" s="66">
        <v>-0.23752757667715019</v>
      </c>
      <c r="FT12" s="37">
        <v>15.2761305999638</v>
      </c>
      <c r="FU12" s="37">
        <v>9.760348764144549</v>
      </c>
      <c r="FV12" s="66">
        <v>-0.36107192195858301</v>
      </c>
      <c r="FX12" s="123">
        <v>46.5381734600398</v>
      </c>
      <c r="FY12" s="123">
        <v>33.596794341689488</v>
      </c>
      <c r="FZ12" s="66">
        <v>-0.27808094207785106</v>
      </c>
      <c r="GB12" s="123">
        <f t="shared" si="0"/>
        <v>15.721141717670399</v>
      </c>
      <c r="GC12" s="37">
        <v>11.269754095466171</v>
      </c>
      <c r="GD12" s="66">
        <f t="shared" si="1"/>
        <v>-0.28314658707013085</v>
      </c>
      <c r="GF12" s="123">
        <f t="shared" si="2"/>
        <v>62.259315177710199</v>
      </c>
      <c r="GG12" s="123">
        <f>GC12+FY12</f>
        <v>44.866548437155657</v>
      </c>
      <c r="GH12" s="66">
        <f t="shared" si="3"/>
        <v>-0.27936007151555409</v>
      </c>
      <c r="GJ12" s="123">
        <f t="shared" si="4"/>
        <v>11.575234740211515</v>
      </c>
      <c r="GK12" s="37">
        <v>8.8987653223069678</v>
      </c>
      <c r="GL12" s="66">
        <f t="shared" si="5"/>
        <v>-0.23122377022788915</v>
      </c>
      <c r="GN12" s="123">
        <f t="shared" si="6"/>
        <v>12.261210837333426</v>
      </c>
      <c r="GO12" s="37">
        <v>9.5685351117040582</v>
      </c>
      <c r="GP12" s="66">
        <f t="shared" si="7"/>
        <v>-0.21960928340214173</v>
      </c>
      <c r="GR12" s="123">
        <f t="shared" si="8"/>
        <v>23.836445577544943</v>
      </c>
      <c r="GS12" s="123">
        <f t="shared" si="8"/>
        <v>18.467300434011026</v>
      </c>
      <c r="GT12" s="66">
        <f t="shared" si="9"/>
        <v>-0.22524940331673882</v>
      </c>
      <c r="GU12" s="194"/>
      <c r="GV12" s="195"/>
    </row>
    <row r="13" spans="2:16384" s="68" customFormat="1">
      <c r="B13" s="95" t="s">
        <v>112</v>
      </c>
      <c r="C13" s="124">
        <v>204.7</v>
      </c>
      <c r="D13" s="124">
        <v>205.3</v>
      </c>
      <c r="E13" s="124">
        <v>206.22200000000001</v>
      </c>
      <c r="F13" s="124">
        <v>212.99453461000002</v>
      </c>
      <c r="H13" s="124">
        <v>102.37599999999999</v>
      </c>
      <c r="I13" s="124">
        <v>105.52338035</v>
      </c>
      <c r="J13" s="96">
        <v>3.0743341701180024E-2</v>
      </c>
      <c r="L13" s="124">
        <v>153.50378680999998</v>
      </c>
      <c r="M13" s="124">
        <v>159.32189740999999</v>
      </c>
      <c r="N13" s="96">
        <v>3.790206561614929E-2</v>
      </c>
      <c r="P13" s="124">
        <v>51.107786809999986</v>
      </c>
      <c r="Q13" s="124">
        <v>53.778517059999999</v>
      </c>
      <c r="R13" s="96">
        <v>5.2256816753361059E-2</v>
      </c>
      <c r="T13" s="124">
        <v>52.718213190000029</v>
      </c>
      <c r="U13" s="124">
        <v>53.672637200000025</v>
      </c>
      <c r="V13" s="96">
        <v>1.8104255668912519E-2</v>
      </c>
      <c r="X13" s="124">
        <v>52.437664949999998</v>
      </c>
      <c r="Y13" s="124">
        <v>53.615176787563165</v>
      </c>
      <c r="Z13" s="96">
        <v>2.2455459042387552E-2</v>
      </c>
      <c r="AB13" s="124">
        <v>53.085715399999998</v>
      </c>
      <c r="AC13" s="124">
        <v>54.308265072636843</v>
      </c>
      <c r="AD13" s="96">
        <v>2.3029729625473689E-2</v>
      </c>
      <c r="AF13" s="124">
        <v>105.52338035</v>
      </c>
      <c r="AG13" s="124">
        <v>107.9234418602</v>
      </c>
      <c r="AH13" s="96">
        <v>2.2744357717118982E-2</v>
      </c>
      <c r="AJ13" s="124">
        <v>53.798413760000003</v>
      </c>
      <c r="AK13" s="124">
        <v>73.928035029799986</v>
      </c>
      <c r="AL13" s="96">
        <v>0.3741675611403748</v>
      </c>
      <c r="AN13" s="124">
        <v>159.32179411000001</v>
      </c>
      <c r="AO13" s="124">
        <v>181.85147689000001</v>
      </c>
      <c r="AP13" s="96">
        <v>0.14140992389556514</v>
      </c>
      <c r="AR13" s="124">
        <v>53.672740500000018</v>
      </c>
      <c r="AS13" s="124">
        <v>97.314449429999996</v>
      </c>
      <c r="AT13" s="96">
        <v>0.81310752019453836</v>
      </c>
      <c r="AV13" s="124">
        <v>212.99453461000002</v>
      </c>
      <c r="AW13" s="124">
        <v>279.16592631999998</v>
      </c>
      <c r="AX13" s="96">
        <v>0.31067178240588172</v>
      </c>
      <c r="AZ13" s="124">
        <v>53.615176787563165</v>
      </c>
      <c r="BA13" s="124">
        <v>116.06829511999999</v>
      </c>
      <c r="BB13" s="96">
        <v>1.1648402947525811</v>
      </c>
      <c r="BD13" s="124">
        <v>54.308265072636843</v>
      </c>
      <c r="BE13" s="124">
        <v>119.87622003000001</v>
      </c>
      <c r="BF13" s="96">
        <v>1.207329213512282</v>
      </c>
      <c r="BH13" s="124">
        <v>107.9234418602</v>
      </c>
      <c r="BI13" s="124">
        <v>235.94451514999997</v>
      </c>
      <c r="BJ13" s="96">
        <v>1.186221186826433</v>
      </c>
      <c r="BL13" s="124">
        <v>73.928035029799986</v>
      </c>
      <c r="BM13" s="124">
        <v>118.22190871000001</v>
      </c>
      <c r="BN13" s="96">
        <v>0.59914853224957765</v>
      </c>
      <c r="BP13" s="124">
        <v>181.85147689000001</v>
      </c>
      <c r="BQ13" s="124">
        <v>354.16642386000001</v>
      </c>
      <c r="BR13" s="96">
        <v>0.9475586886447529</v>
      </c>
      <c r="BT13" s="124">
        <v>97.314449429999996</v>
      </c>
      <c r="BU13" s="124">
        <v>122.58436476000001</v>
      </c>
      <c r="BV13" s="96">
        <v>0.25967279759597378</v>
      </c>
      <c r="BX13" s="124">
        <v>279.16592631999998</v>
      </c>
      <c r="BY13" s="124">
        <v>476.75078861999998</v>
      </c>
      <c r="BZ13" s="96">
        <v>0.70776854791911126</v>
      </c>
      <c r="CB13" s="124">
        <v>116.06829511999999</v>
      </c>
      <c r="CC13" s="124">
        <v>121.01267747</v>
      </c>
      <c r="CD13" s="96">
        <v>4.2598905626106971E-2</v>
      </c>
      <c r="CF13" s="124">
        <v>119.87622003000001</v>
      </c>
      <c r="CG13" s="124">
        <v>124.36948038000001</v>
      </c>
      <c r="CH13" s="96">
        <v>3.7482499438800491E-2</v>
      </c>
      <c r="CJ13" s="124">
        <v>235.94451514999997</v>
      </c>
      <c r="CK13" s="124">
        <v>245.38215785</v>
      </c>
      <c r="CL13" s="96">
        <v>3.9999415515127E-2</v>
      </c>
      <c r="CN13" s="124">
        <v>118.22190871000001</v>
      </c>
      <c r="CO13" s="124">
        <v>123.26492087999996</v>
      </c>
      <c r="CP13" s="96">
        <v>4.2657170951033566E-2</v>
      </c>
      <c r="CR13" s="124">
        <v>354.16642386000001</v>
      </c>
      <c r="CS13" s="124">
        <v>368.64707872999998</v>
      </c>
      <c r="CT13" s="96">
        <v>4.0886582957745561E-2</v>
      </c>
      <c r="CV13" s="124">
        <v>122.58436476000001</v>
      </c>
      <c r="CW13" s="124">
        <v>127.11109982999997</v>
      </c>
      <c r="CX13" s="96">
        <v>3.6927507670840076E-2</v>
      </c>
      <c r="CZ13" s="124">
        <v>476.75078861999998</v>
      </c>
      <c r="DA13" s="124">
        <v>495.75817855999992</v>
      </c>
      <c r="DB13" s="96">
        <v>3.9868607234019721E-2</v>
      </c>
      <c r="DD13" s="124">
        <v>121.01267747</v>
      </c>
      <c r="DE13" s="124">
        <v>123.43103892000002</v>
      </c>
      <c r="DF13" s="96">
        <v>1.9984364453051223E-2</v>
      </c>
      <c r="DH13" s="124">
        <v>124.36948038000001</v>
      </c>
      <c r="DI13" s="124">
        <v>116.59352496999999</v>
      </c>
      <c r="DJ13" s="96">
        <v>-6.2523019202470539E-2</v>
      </c>
      <c r="DL13" s="124">
        <v>245.38215785</v>
      </c>
      <c r="DM13" s="124">
        <v>240.02456389000002</v>
      </c>
      <c r="DN13" s="96">
        <v>-2.1833673674330572E-2</v>
      </c>
      <c r="DP13" s="124">
        <v>123.26492087999996</v>
      </c>
      <c r="DQ13" s="124">
        <v>127.72728695000001</v>
      </c>
      <c r="DR13" s="96">
        <v>3.6201427284768363E-2</v>
      </c>
      <c r="DT13" s="124">
        <v>368.64707872999998</v>
      </c>
      <c r="DU13" s="124">
        <v>367.75185084000003</v>
      </c>
      <c r="DV13" s="96">
        <v>-2.4284144420295708E-3</v>
      </c>
      <c r="DX13" s="124">
        <v>127.11109982999997</v>
      </c>
      <c r="DY13" s="124">
        <v>126.62886659</v>
      </c>
      <c r="DZ13" s="96">
        <v>-3.7937933087269001E-3</v>
      </c>
      <c r="EB13" s="124">
        <v>495.75817855999992</v>
      </c>
      <c r="EC13" s="124">
        <v>494.38071743</v>
      </c>
      <c r="ED13" s="96">
        <v>-2.7784940109328035E-3</v>
      </c>
      <c r="EF13" s="124">
        <v>123.43103892000002</v>
      </c>
      <c r="EG13" s="124">
        <v>120.14045780000001</v>
      </c>
      <c r="EH13" s="96">
        <v>-2.6659267788653664E-2</v>
      </c>
      <c r="EJ13" s="124">
        <v>116.59352496999999</v>
      </c>
      <c r="EK13" s="124">
        <v>126.33641968999999</v>
      </c>
      <c r="EL13" s="96">
        <v>8.3562914171321986E-2</v>
      </c>
      <c r="EN13" s="124">
        <v>240.02456389000002</v>
      </c>
      <c r="EO13" s="124">
        <v>246.47687749000002</v>
      </c>
      <c r="EP13" s="96">
        <v>2.6881888651017417E-2</v>
      </c>
      <c r="ER13" s="124">
        <v>127.72728695000001</v>
      </c>
      <c r="ES13" s="124">
        <v>123.21828450000001</v>
      </c>
      <c r="ET13" s="96">
        <v>-3.5301794609988751E-2</v>
      </c>
      <c r="EV13" s="124">
        <v>367.75185084000003</v>
      </c>
      <c r="EW13" s="124">
        <v>369.69516199000003</v>
      </c>
      <c r="EX13" s="96">
        <v>5.2843001212942563E-3</v>
      </c>
      <c r="EZ13" s="124">
        <v>126.62886668</v>
      </c>
      <c r="FA13" s="124">
        <v>129.70959166999998</v>
      </c>
      <c r="FB13" s="96">
        <v>2.4328773294522064E-2</v>
      </c>
      <c r="FD13" s="124">
        <v>494.38071752000002</v>
      </c>
      <c r="FE13" s="124">
        <v>499.40475366000004</v>
      </c>
      <c r="FF13" s="96">
        <v>1.0162281743516372E-2</v>
      </c>
      <c r="FH13" s="124">
        <v>120.14045780000001</v>
      </c>
      <c r="FI13" s="124">
        <v>118.47656837</v>
      </c>
      <c r="FJ13" s="96">
        <v>-1.3849534623631272E-2</v>
      </c>
      <c r="FL13" s="124">
        <v>126.33641968999999</v>
      </c>
      <c r="FM13" s="124">
        <v>119.91677114000001</v>
      </c>
      <c r="FN13" s="96">
        <v>-5.0813918628945576E-2</v>
      </c>
      <c r="FP13" s="124">
        <v>246.47687749000005</v>
      </c>
      <c r="FQ13" s="124">
        <v>238.39333951</v>
      </c>
      <c r="FR13" s="96">
        <v>-3.2796333929246593E-2</v>
      </c>
      <c r="FT13" s="124">
        <v>123.21828450000001</v>
      </c>
      <c r="FU13" s="124">
        <v>118.49434744999999</v>
      </c>
      <c r="FV13" s="96">
        <v>-3.8337955029718152E-2</v>
      </c>
      <c r="FX13" s="124">
        <v>369.69516199000003</v>
      </c>
      <c r="FY13" s="124">
        <v>356.88768696</v>
      </c>
      <c r="FZ13" s="96">
        <v>-3.4643339558623885E-2</v>
      </c>
      <c r="GB13" s="124">
        <f>FA13</f>
        <v>129.70959166999998</v>
      </c>
      <c r="GC13" s="124">
        <f>SUM(GC9:GC12)</f>
        <v>123.02576568000001</v>
      </c>
      <c r="GD13" s="96">
        <f t="shared" si="1"/>
        <v>-5.1529157589244416E-2</v>
      </c>
      <c r="GF13" s="124">
        <f t="shared" si="2"/>
        <v>499.40475365999998</v>
      </c>
      <c r="GG13" s="124">
        <f>SUM(GG9:GG12)</f>
        <v>479.91345264</v>
      </c>
      <c r="GH13" s="96">
        <f t="shared" si="3"/>
        <v>-3.9029065857210207E-2</v>
      </c>
      <c r="GJ13" s="124">
        <f>FI13</f>
        <v>118.47656837</v>
      </c>
      <c r="GK13" s="124">
        <f>SUM(GK9:GK12)</f>
        <v>118.97427975000001</v>
      </c>
      <c r="GL13" s="96">
        <f t="shared" si="5"/>
        <v>4.2009267051495765E-3</v>
      </c>
      <c r="GN13" s="124">
        <f>FM13</f>
        <v>119.91677114000001</v>
      </c>
      <c r="GO13" s="124">
        <f>SUM(GO9:GO12)</f>
        <v>116.23309395999999</v>
      </c>
      <c r="GP13" s="96">
        <f t="shared" si="7"/>
        <v>-3.0718615461213607E-2</v>
      </c>
      <c r="GR13" s="124">
        <f t="shared" si="8"/>
        <v>238.39333951</v>
      </c>
      <c r="GS13" s="124">
        <f t="shared" si="8"/>
        <v>235.20737371000001</v>
      </c>
      <c r="GT13" s="96">
        <f t="shared" si="9"/>
        <v>-1.3364323879805129E-2</v>
      </c>
      <c r="GU13" s="194"/>
      <c r="GX13" s="194"/>
      <c r="GY13" s="192"/>
    </row>
    <row r="14" spans="2:16384">
      <c r="B14" s="153" t="s">
        <v>113</v>
      </c>
      <c r="C14" s="34">
        <v>6.7</v>
      </c>
      <c r="D14" s="34">
        <v>7</v>
      </c>
      <c r="E14" s="34">
        <v>6.8769999999999998</v>
      </c>
      <c r="F14" s="34">
        <v>6.6485026500000002</v>
      </c>
      <c r="G14" s="153"/>
      <c r="H14" s="123">
        <v>2.0179999999999998</v>
      </c>
      <c r="I14" s="123">
        <v>2.8693260800000004</v>
      </c>
      <c r="J14" s="56">
        <v>0.42186624380574861</v>
      </c>
      <c r="K14" s="153"/>
      <c r="L14" s="123">
        <v>3.4887209599999993</v>
      </c>
      <c r="M14" s="123">
        <v>4.6742467599999999</v>
      </c>
      <c r="N14" s="56">
        <v>0.33981674475908813</v>
      </c>
      <c r="O14" s="153"/>
      <c r="P14" s="123">
        <v>1.4707209599999995</v>
      </c>
      <c r="Q14" s="123">
        <v>1.8049206799999995</v>
      </c>
      <c r="R14" s="56">
        <v>0.22723530097782796</v>
      </c>
      <c r="S14" s="153"/>
      <c r="T14" s="123">
        <v>3.3882790400000005</v>
      </c>
      <c r="U14" s="123">
        <v>1.9742558900000002</v>
      </c>
      <c r="V14" s="56">
        <v>-0.41732783318814265</v>
      </c>
      <c r="W14" s="153"/>
      <c r="X14" s="123">
        <v>0.43509883000000005</v>
      </c>
      <c r="Y14" s="123">
        <v>1.8856292699999997</v>
      </c>
      <c r="Z14" s="56">
        <v>3.33379531266494</v>
      </c>
      <c r="AA14" s="153"/>
      <c r="AB14" s="123">
        <v>2.4342272500000002</v>
      </c>
      <c r="AC14" s="123">
        <v>1.7484188900000006</v>
      </c>
      <c r="AD14" s="56">
        <v>-0.28173555283303953</v>
      </c>
      <c r="AE14" s="153"/>
      <c r="AF14" s="123">
        <v>2.8693260800000004</v>
      </c>
      <c r="AG14" s="123">
        <v>3.6340481600000003</v>
      </c>
      <c r="AH14" s="56">
        <v>0.2665162685169612</v>
      </c>
      <c r="AI14" s="153"/>
      <c r="AJ14" s="123">
        <v>1.8049206799999997</v>
      </c>
      <c r="AK14" s="123">
        <v>2.5866563599999992</v>
      </c>
      <c r="AL14" s="56">
        <v>0.43311359255964621</v>
      </c>
      <c r="AM14" s="153"/>
      <c r="AN14" s="123">
        <v>4.6742467599999999</v>
      </c>
      <c r="AO14" s="123">
        <v>6.22070452</v>
      </c>
      <c r="AP14" s="56">
        <v>0.33084640999997184</v>
      </c>
      <c r="AQ14" s="153"/>
      <c r="AR14" s="123">
        <v>1.9742558900000005</v>
      </c>
      <c r="AS14" s="123">
        <v>6.9354438399999996</v>
      </c>
      <c r="AT14" s="56">
        <v>2.512940685718303</v>
      </c>
      <c r="AU14" s="153"/>
      <c r="AV14" s="123">
        <v>6.6485026500000002</v>
      </c>
      <c r="AW14" s="123">
        <v>13.15614836</v>
      </c>
      <c r="AX14" s="56">
        <v>0.9788137348490038</v>
      </c>
      <c r="AY14" s="153"/>
      <c r="AZ14" s="123">
        <v>1.8856292699999997</v>
      </c>
      <c r="BA14" s="123">
        <v>3.4464513600000002</v>
      </c>
      <c r="BB14" s="56">
        <v>0.8277460022669253</v>
      </c>
      <c r="BC14" s="153"/>
      <c r="BD14" s="123">
        <v>1.7484188900000006</v>
      </c>
      <c r="BE14" s="123">
        <v>4.4934355000000004</v>
      </c>
      <c r="BF14" s="56">
        <v>1.5699994010016665</v>
      </c>
      <c r="BG14" s="153"/>
      <c r="BH14" s="123">
        <v>3.6340481600000003</v>
      </c>
      <c r="BI14" s="123">
        <v>7.9398868600000005</v>
      </c>
      <c r="BJ14" s="56">
        <v>1.1848601092837472</v>
      </c>
      <c r="BK14" s="146"/>
      <c r="BL14" s="123">
        <v>2.5866563599999992</v>
      </c>
      <c r="BM14" s="123">
        <v>4.583136699999999</v>
      </c>
      <c r="BN14" s="56">
        <v>0.77183825840708131</v>
      </c>
      <c r="BO14" s="153"/>
      <c r="BP14" s="123">
        <v>6.22070452</v>
      </c>
      <c r="BQ14" s="123">
        <v>12.523023559999999</v>
      </c>
      <c r="BR14" s="56">
        <v>1.0131198194252118</v>
      </c>
      <c r="BS14" s="146"/>
      <c r="BT14" s="123">
        <v>6.9354438399999996</v>
      </c>
      <c r="BU14" s="123">
        <v>5.82715446</v>
      </c>
      <c r="BV14" s="56">
        <v>-0.1598007864482974</v>
      </c>
      <c r="BW14" s="153"/>
      <c r="BX14" s="123">
        <v>13.15614836</v>
      </c>
      <c r="BY14" s="123">
        <v>18.350178019999998</v>
      </c>
      <c r="BZ14" s="56">
        <v>0.3947986536691806</v>
      </c>
      <c r="CA14" s="153"/>
      <c r="CB14" s="123">
        <v>3.4464513600000002</v>
      </c>
      <c r="CC14" s="123">
        <v>2.0331771399999998</v>
      </c>
      <c r="CD14" s="56">
        <v>-0.41006649227743641</v>
      </c>
      <c r="CE14" s="153"/>
      <c r="CF14" s="123">
        <v>4.4934355000000004</v>
      </c>
      <c r="CG14" s="123">
        <v>4.4692436300000002</v>
      </c>
      <c r="CH14" s="56">
        <v>-5.3838249152569594E-3</v>
      </c>
      <c r="CI14" s="153"/>
      <c r="CJ14" s="123">
        <v>7.9398868600000005</v>
      </c>
      <c r="CK14" s="123">
        <v>6.5024207700000005</v>
      </c>
      <c r="CL14" s="56">
        <v>-0.18104364902751272</v>
      </c>
      <c r="CM14" s="153"/>
      <c r="CN14" s="123">
        <v>4.583136699999999</v>
      </c>
      <c r="CO14" s="123">
        <v>5.9828082900000004</v>
      </c>
      <c r="CP14" s="56">
        <v>0.30539599440706222</v>
      </c>
      <c r="CQ14" s="153"/>
      <c r="CR14" s="123">
        <v>12.523023559999999</v>
      </c>
      <c r="CS14" s="123">
        <v>12.485229060000002</v>
      </c>
      <c r="CT14" s="56">
        <v>-3.0180011894824581E-3</v>
      </c>
      <c r="CU14" s="153"/>
      <c r="CV14" s="123">
        <v>5.82715446</v>
      </c>
      <c r="CW14" s="123">
        <v>4.8391886399999988</v>
      </c>
      <c r="CX14" s="56">
        <v>-0.16954515738029727</v>
      </c>
      <c r="CY14" s="153"/>
      <c r="CZ14" s="123">
        <v>18.350178019999998</v>
      </c>
      <c r="DA14" s="123">
        <v>17.324417700000001</v>
      </c>
      <c r="DB14" s="56">
        <v>-5.5899202660705111E-2</v>
      </c>
      <c r="DC14" s="153"/>
      <c r="DD14" s="123">
        <v>2.0331771399999998</v>
      </c>
      <c r="DE14" s="123">
        <v>4.2776405200000003</v>
      </c>
      <c r="DF14" s="56">
        <v>1.1039192482756326</v>
      </c>
      <c r="DG14" s="153"/>
      <c r="DH14" s="123">
        <v>4.4692436300000002</v>
      </c>
      <c r="DI14" s="123">
        <v>5.1341004699999999</v>
      </c>
      <c r="DJ14" s="56">
        <v>0.14876272028159709</v>
      </c>
      <c r="DK14" s="153"/>
      <c r="DL14" s="123">
        <v>6.5024207700000005</v>
      </c>
      <c r="DM14" s="123">
        <v>9.4117409900000002</v>
      </c>
      <c r="DN14" s="56">
        <v>0.44742109483634651</v>
      </c>
      <c r="DO14" s="153"/>
      <c r="DP14" s="123">
        <v>5.9828082900000004</v>
      </c>
      <c r="DQ14" s="123">
        <v>4.3527645599999998</v>
      </c>
      <c r="DR14" s="56">
        <v>-0.27245461512188962</v>
      </c>
      <c r="DS14" s="153"/>
      <c r="DT14" s="123">
        <v>12.485229060000002</v>
      </c>
      <c r="DU14" s="123">
        <v>13.764505549999999</v>
      </c>
      <c r="DV14" s="56">
        <v>0.10246319741930286</v>
      </c>
      <c r="DW14" s="153"/>
      <c r="DX14" s="123">
        <v>4.8391886399999988</v>
      </c>
      <c r="DY14" s="123">
        <v>6.9889869500000001</v>
      </c>
      <c r="DZ14" s="56">
        <v>0.44424767661051584</v>
      </c>
      <c r="EA14" s="153"/>
      <c r="EB14" s="123">
        <v>17.324417700000001</v>
      </c>
      <c r="EC14" s="123">
        <v>20.7534925</v>
      </c>
      <c r="ED14" s="56">
        <v>0.19793304798925498</v>
      </c>
      <c r="EE14" s="153"/>
      <c r="EF14" s="123">
        <v>4.2776405200000003</v>
      </c>
      <c r="EG14" s="123">
        <v>5.0099375199999994</v>
      </c>
      <c r="EH14" s="56">
        <v>0.17119180458857236</v>
      </c>
      <c r="EI14" s="153"/>
      <c r="EJ14" s="123">
        <v>5.1341004699999999</v>
      </c>
      <c r="EK14" s="123">
        <v>4.5418147599999994</v>
      </c>
      <c r="EL14" s="56">
        <v>-0.11536309300156733</v>
      </c>
      <c r="EM14" s="153"/>
      <c r="EN14" s="123">
        <v>9.4117409900000002</v>
      </c>
      <c r="EO14" s="123">
        <v>9.5517522799999988</v>
      </c>
      <c r="EP14" s="56">
        <v>1.4876237047827914E-2</v>
      </c>
      <c r="EQ14" s="153"/>
      <c r="ER14" s="123">
        <v>4.3527645599999998</v>
      </c>
      <c r="ES14" s="123">
        <v>4.9445404500000025</v>
      </c>
      <c r="ET14" s="56">
        <v>0.1359540314764929</v>
      </c>
      <c r="EU14" s="153"/>
      <c r="EV14" s="123">
        <v>13.764505549999999</v>
      </c>
      <c r="EW14" s="123">
        <v>14.49629273</v>
      </c>
      <c r="EX14" s="56">
        <v>5.3164799661111067E-2</v>
      </c>
      <c r="EY14" s="153"/>
      <c r="EZ14" s="123">
        <v>6.9886296200000011</v>
      </c>
      <c r="FA14" s="123">
        <v>8.0951752799999994</v>
      </c>
      <c r="FB14" s="56">
        <v>0.15833514153236786</v>
      </c>
      <c r="FC14" s="153"/>
      <c r="FD14" s="123">
        <v>20.75313517</v>
      </c>
      <c r="FE14" s="123">
        <v>22.59146801</v>
      </c>
      <c r="FF14" s="56">
        <v>8.8580969812090307E-2</v>
      </c>
      <c r="FG14" s="153"/>
      <c r="FH14" s="123">
        <v>5.0099375199999994</v>
      </c>
      <c r="FI14" s="123">
        <v>4.6035414100000001</v>
      </c>
      <c r="FJ14" s="56">
        <v>-8.1117999651221073E-2</v>
      </c>
      <c r="FK14" s="153"/>
      <c r="FL14" s="123">
        <v>4.5418147599999994</v>
      </c>
      <c r="FM14" s="123">
        <v>6.2535331300000001</v>
      </c>
      <c r="FN14" s="56">
        <v>0.37687982897831812</v>
      </c>
      <c r="FO14" s="153"/>
      <c r="FP14" s="123">
        <v>9.5517522799999988</v>
      </c>
      <c r="FQ14" s="123">
        <v>10.857074539999999</v>
      </c>
      <c r="FR14" s="56">
        <v>0.13665788451540545</v>
      </c>
      <c r="FS14" s="153"/>
      <c r="FT14" s="123">
        <v>4.9445404500000025</v>
      </c>
      <c r="FU14" s="123">
        <v>6.4425720300000009</v>
      </c>
      <c r="FV14" s="56">
        <v>0.30296679643909025</v>
      </c>
      <c r="FW14" s="153"/>
      <c r="FX14" s="123">
        <v>14.49629273</v>
      </c>
      <c r="FY14" s="123">
        <v>17.29964657</v>
      </c>
      <c r="FZ14" s="56">
        <v>0.19338419085580921</v>
      </c>
      <c r="GA14" s="153"/>
      <c r="GB14" s="123">
        <f t="shared" si="0"/>
        <v>8.0951752799999994</v>
      </c>
      <c r="GC14" s="123">
        <v>7.3258216499999982</v>
      </c>
      <c r="GD14" s="56">
        <f t="shared" si="1"/>
        <v>-9.5038538807278458E-2</v>
      </c>
      <c r="GE14" s="153"/>
      <c r="GF14" s="123">
        <f t="shared" si="2"/>
        <v>22.59146801</v>
      </c>
      <c r="GG14" s="123">
        <f>GC14+FY14</f>
        <v>24.625468219999998</v>
      </c>
      <c r="GH14" s="56">
        <f t="shared" si="3"/>
        <v>9.0033999078752147E-2</v>
      </c>
      <c r="GJ14" s="123">
        <f t="shared" ref="GJ14:GJ15" si="11">FI14</f>
        <v>4.6035414100000001</v>
      </c>
      <c r="GK14" s="123">
        <v>5.0353295399999993</v>
      </c>
      <c r="GL14" s="56">
        <f t="shared" si="5"/>
        <v>9.379477483618405E-2</v>
      </c>
      <c r="GN14" s="123">
        <f t="shared" ref="GN14:GN15" si="12">FM14</f>
        <v>6.2535331300000001</v>
      </c>
      <c r="GO14" s="123">
        <v>6.041953620000001</v>
      </c>
      <c r="GP14" s="56">
        <f t="shared" si="7"/>
        <v>-3.3833595441429935E-2</v>
      </c>
      <c r="GR14" s="123">
        <f t="shared" si="8"/>
        <v>10.857074539999999</v>
      </c>
      <c r="GS14" s="123">
        <f t="shared" si="8"/>
        <v>11.07728316</v>
      </c>
      <c r="GT14" s="56">
        <f t="shared" si="9"/>
        <v>2.0282500519702706E-2</v>
      </c>
      <c r="GU14" s="194"/>
      <c r="GX14" s="194"/>
      <c r="GY14" s="194"/>
    </row>
    <row r="15" spans="2:16384">
      <c r="B15" s="146" t="s">
        <v>114</v>
      </c>
      <c r="C15" s="123">
        <v>11.3</v>
      </c>
      <c r="D15" s="123">
        <v>10.7</v>
      </c>
      <c r="E15" s="123">
        <v>10.366</v>
      </c>
      <c r="F15" s="123">
        <v>10.164001979999997</v>
      </c>
      <c r="G15" s="153"/>
      <c r="H15" s="123">
        <v>4.2519999999999998</v>
      </c>
      <c r="I15" s="123">
        <v>4.8133529700000004</v>
      </c>
      <c r="J15" s="56">
        <v>0.13202092427093148</v>
      </c>
      <c r="K15" s="153"/>
      <c r="L15" s="123">
        <v>6.2138058000000065</v>
      </c>
      <c r="M15" s="123">
        <v>6.2283287899999991</v>
      </c>
      <c r="N15" s="56">
        <v>2.3372133709091067E-3</v>
      </c>
      <c r="O15" s="153"/>
      <c r="P15" s="123">
        <v>1.9718058000000067</v>
      </c>
      <c r="Q15" s="123">
        <v>1.4149758199999987</v>
      </c>
      <c r="R15" s="56">
        <v>-0.28239595400318135</v>
      </c>
      <c r="S15" s="153"/>
      <c r="T15" s="123">
        <v>4.1521941999999932</v>
      </c>
      <c r="U15" s="123">
        <v>3.9356731899999975</v>
      </c>
      <c r="V15" s="56">
        <v>-5.2146166477472569E-2</v>
      </c>
      <c r="W15" s="153"/>
      <c r="X15" s="123">
        <v>2.1768858600000005</v>
      </c>
      <c r="Y15" s="123">
        <v>3.4494693900000017</v>
      </c>
      <c r="Z15" s="56">
        <v>0.5845890009134429</v>
      </c>
      <c r="AA15" s="153"/>
      <c r="AB15" s="123">
        <v>2.6364671099999994</v>
      </c>
      <c r="AC15" s="123">
        <v>6.1656617699999989</v>
      </c>
      <c r="AD15" s="56">
        <v>1.3386075049500619</v>
      </c>
      <c r="AE15" s="153"/>
      <c r="AF15" s="123">
        <v>4.8133529700000004</v>
      </c>
      <c r="AG15" s="123">
        <v>9.6151311600000007</v>
      </c>
      <c r="AH15" s="56">
        <v>0.99759527712342277</v>
      </c>
      <c r="AI15" s="153"/>
      <c r="AJ15" s="123">
        <v>1.4149758199999987</v>
      </c>
      <c r="AK15" s="123">
        <v>5.3595540999999987</v>
      </c>
      <c r="AL15" s="56">
        <v>2.7877354681580382</v>
      </c>
      <c r="AM15" s="153"/>
      <c r="AN15" s="123">
        <v>6.2283287899999991</v>
      </c>
      <c r="AO15" s="123">
        <v>14.974685259999999</v>
      </c>
      <c r="AP15" s="56">
        <v>1.4042862483500973</v>
      </c>
      <c r="AQ15" s="153"/>
      <c r="AR15" s="123">
        <v>3.9356731899999988</v>
      </c>
      <c r="AS15" s="123">
        <v>3.3295211099999995</v>
      </c>
      <c r="AT15" s="56">
        <v>-0.15401484085115297</v>
      </c>
      <c r="AU15" s="153"/>
      <c r="AV15" s="123">
        <v>10.164001979999998</v>
      </c>
      <c r="AW15" s="123">
        <v>18.304206369999999</v>
      </c>
      <c r="AX15" s="56">
        <v>0.80088575405806861</v>
      </c>
      <c r="AY15" s="153"/>
      <c r="AZ15" s="123">
        <v>3.4494693900000017</v>
      </c>
      <c r="BA15" s="123">
        <v>3.3276120900000001</v>
      </c>
      <c r="BB15" s="56">
        <v>-3.5326389720478586E-2</v>
      </c>
      <c r="BC15" s="153"/>
      <c r="BD15" s="123">
        <v>6.1656617699999989</v>
      </c>
      <c r="BE15" s="123">
        <v>2.45819565</v>
      </c>
      <c r="BF15" s="56">
        <v>-0.60130870915418377</v>
      </c>
      <c r="BG15" s="153"/>
      <c r="BH15" s="123">
        <v>9.6151311600000007</v>
      </c>
      <c r="BI15" s="123">
        <v>5.7858077400000001</v>
      </c>
      <c r="BJ15" s="56">
        <v>-0.39826013356223428</v>
      </c>
      <c r="BK15" s="146"/>
      <c r="BL15" s="123">
        <v>5.3595540999999987</v>
      </c>
      <c r="BM15" s="123">
        <v>5.1233036400000005</v>
      </c>
      <c r="BN15" s="56">
        <v>-4.4080245406982313E-2</v>
      </c>
      <c r="BO15" s="153"/>
      <c r="BP15" s="123">
        <v>14.974685259999999</v>
      </c>
      <c r="BQ15" s="123">
        <v>10.909111380000001</v>
      </c>
      <c r="BR15" s="56">
        <v>-0.27149644946861468</v>
      </c>
      <c r="BS15" s="146"/>
      <c r="BT15" s="123">
        <v>3.3295211099999995</v>
      </c>
      <c r="BU15" s="123">
        <v>5.8166493599999978</v>
      </c>
      <c r="BV15" s="56">
        <v>0.74699278599858421</v>
      </c>
      <c r="BW15" s="153"/>
      <c r="BX15" s="123">
        <v>18.304206369999999</v>
      </c>
      <c r="BY15" s="123">
        <v>16.725760739999998</v>
      </c>
      <c r="BZ15" s="56">
        <v>-8.6234038127270138E-2</v>
      </c>
      <c r="CA15" s="153"/>
      <c r="CB15" s="123">
        <v>3.3276120900000001</v>
      </c>
      <c r="CC15" s="123">
        <v>4.8778638699999997</v>
      </c>
      <c r="CD15" s="56">
        <v>0.46587514952802067</v>
      </c>
      <c r="CE15" s="153"/>
      <c r="CF15" s="123">
        <v>2.45819565</v>
      </c>
      <c r="CG15" s="123">
        <v>2.5239325500000005</v>
      </c>
      <c r="CH15" s="56">
        <v>2.6741931627777691E-2</v>
      </c>
      <c r="CI15" s="153"/>
      <c r="CJ15" s="123">
        <v>5.7858077400000001</v>
      </c>
      <c r="CK15" s="123">
        <v>7.4017964200000002</v>
      </c>
      <c r="CL15" s="56">
        <v>0.27930217397787227</v>
      </c>
      <c r="CM15" s="153"/>
      <c r="CN15" s="123">
        <v>5.1233036400000005</v>
      </c>
      <c r="CO15" s="123">
        <v>0.46051030999999965</v>
      </c>
      <c r="CP15" s="56">
        <v>-0.91011457794447659</v>
      </c>
      <c r="CQ15" s="153"/>
      <c r="CR15" s="123">
        <v>10.909111380000001</v>
      </c>
      <c r="CS15" s="123">
        <v>7.8623067300000002</v>
      </c>
      <c r="CT15" s="56">
        <v>-0.2792899021624986</v>
      </c>
      <c r="CU15" s="153"/>
      <c r="CV15" s="123">
        <v>5.8166493599999978</v>
      </c>
      <c r="CW15" s="123">
        <v>9.4451849599999989</v>
      </c>
      <c r="CX15" s="56">
        <v>0.62381886468054226</v>
      </c>
      <c r="CY15" s="153"/>
      <c r="CZ15" s="123">
        <v>16.725760739999998</v>
      </c>
      <c r="DA15" s="123">
        <v>17.307491689999999</v>
      </c>
      <c r="DB15" s="56">
        <v>3.4780537581694526E-2</v>
      </c>
      <c r="DC15" s="153"/>
      <c r="DD15" s="123">
        <v>4.8778638699999997</v>
      </c>
      <c r="DE15" s="123">
        <v>7.8354213500000007</v>
      </c>
      <c r="DF15" s="56">
        <v>0.60632226704596437</v>
      </c>
      <c r="DG15" s="153"/>
      <c r="DH15" s="123">
        <v>2.5239325500000005</v>
      </c>
      <c r="DI15" s="123">
        <v>1.8234534700000005</v>
      </c>
      <c r="DJ15" s="56">
        <v>-0.27753478594346742</v>
      </c>
      <c r="DK15" s="153"/>
      <c r="DL15" s="123">
        <v>7.4017964200000002</v>
      </c>
      <c r="DM15" s="123">
        <v>9.6588748200000012</v>
      </c>
      <c r="DN15" s="56">
        <v>0.30493656835809069</v>
      </c>
      <c r="DO15" s="153"/>
      <c r="DP15" s="123">
        <v>0.46051030999999965</v>
      </c>
      <c r="DQ15" s="123">
        <v>2.1871761999999979</v>
      </c>
      <c r="DR15" s="56">
        <v>3.7494619610145095</v>
      </c>
      <c r="DS15" s="153"/>
      <c r="DT15" s="123">
        <v>7.8623067300000002</v>
      </c>
      <c r="DU15" s="123">
        <v>11.846051019999999</v>
      </c>
      <c r="DV15" s="56">
        <v>0.50668899431248704</v>
      </c>
      <c r="DW15" s="153"/>
      <c r="DX15" s="123">
        <v>9.4451849599999989</v>
      </c>
      <c r="DY15" s="123">
        <v>8.8457246600000001</v>
      </c>
      <c r="DZ15" s="56">
        <v>-6.3467290745357605E-2</v>
      </c>
      <c r="EA15" s="153"/>
      <c r="EB15" s="123">
        <v>17.307491689999999</v>
      </c>
      <c r="EC15" s="123">
        <v>20.691775679999999</v>
      </c>
      <c r="ED15" s="56">
        <v>0.19553867484768964</v>
      </c>
      <c r="EE15" s="153"/>
      <c r="EF15" s="123">
        <v>7.8354213500000007</v>
      </c>
      <c r="EG15" s="123">
        <v>3.75038239</v>
      </c>
      <c r="EH15" s="56">
        <v>-0.52135536527336845</v>
      </c>
      <c r="EI15" s="153"/>
      <c r="EJ15" s="123">
        <v>1.8234534700000005</v>
      </c>
      <c r="EK15" s="123">
        <v>0.6949080000000003</v>
      </c>
      <c r="EL15" s="56">
        <v>-0.61890554849200508</v>
      </c>
      <c r="EM15" s="153"/>
      <c r="EN15" s="123">
        <v>9.6588748200000012</v>
      </c>
      <c r="EO15" s="123">
        <v>4.4452903900000003</v>
      </c>
      <c r="EP15" s="56">
        <v>-0.53977140476078767</v>
      </c>
      <c r="EQ15" s="153"/>
      <c r="ER15" s="123">
        <v>2.1871761999999979</v>
      </c>
      <c r="ES15" s="123">
        <v>2.3960736199999992</v>
      </c>
      <c r="ET15" s="56">
        <v>9.5510101106623932E-2</v>
      </c>
      <c r="EU15" s="153"/>
      <c r="EV15" s="123">
        <v>11.846051019999999</v>
      </c>
      <c r="EW15" s="123">
        <v>6.8413640099999995</v>
      </c>
      <c r="EX15" s="56">
        <v>-0.42247724592359553</v>
      </c>
      <c r="EY15" s="153"/>
      <c r="EZ15" s="123">
        <v>8.7671252800000001</v>
      </c>
      <c r="FA15" s="123">
        <v>2.4360368900000013</v>
      </c>
      <c r="FB15" s="56">
        <v>-0.72213960537814947</v>
      </c>
      <c r="FC15" s="153"/>
      <c r="FD15" s="123">
        <v>20.613176299999999</v>
      </c>
      <c r="FE15" s="123">
        <v>9.2774009</v>
      </c>
      <c r="FF15" s="56">
        <v>-0.54992861046844099</v>
      </c>
      <c r="FG15" s="153"/>
      <c r="FH15" s="123">
        <v>3.75038239</v>
      </c>
      <c r="FI15" s="123">
        <v>1.8930019299999998</v>
      </c>
      <c r="FJ15" s="56">
        <v>-0.49525095492995852</v>
      </c>
      <c r="FK15" s="153"/>
      <c r="FL15" s="123">
        <v>0.6949080000000003</v>
      </c>
      <c r="FM15" s="123">
        <v>1.9721326399999999</v>
      </c>
      <c r="FN15" s="56">
        <v>1.8379765954629952</v>
      </c>
      <c r="FO15" s="153"/>
      <c r="FP15" s="123">
        <v>4.4452903900000003</v>
      </c>
      <c r="FQ15" s="123">
        <v>3.8651345699999995</v>
      </c>
      <c r="FR15" s="56">
        <v>-0.13051021847866293</v>
      </c>
      <c r="FS15" s="153"/>
      <c r="FT15" s="123">
        <v>2.3960736199999992</v>
      </c>
      <c r="FU15" s="123">
        <v>1.3798339900000005</v>
      </c>
      <c r="FV15" s="56">
        <v>-0.42412704748195468</v>
      </c>
      <c r="FW15" s="153"/>
      <c r="FX15" s="123">
        <v>6.8413640099999995</v>
      </c>
      <c r="FY15" s="123">
        <v>5.2449685600000002</v>
      </c>
      <c r="FZ15" s="56">
        <v>-0.23334461485553951</v>
      </c>
      <c r="GA15" s="153"/>
      <c r="GB15" s="123">
        <f t="shared" si="0"/>
        <v>2.4360368900000013</v>
      </c>
      <c r="GC15" s="123">
        <v>1.8588339699999987</v>
      </c>
      <c r="GD15" s="56">
        <f t="shared" si="1"/>
        <v>-0.23694342329930904</v>
      </c>
      <c r="GE15" s="153"/>
      <c r="GF15" s="123">
        <f t="shared" si="2"/>
        <v>9.2774009</v>
      </c>
      <c r="GG15" s="123">
        <f>GC15+FY15</f>
        <v>7.1038025299999994</v>
      </c>
      <c r="GH15" s="56">
        <f t="shared" si="3"/>
        <v>-0.23428958103987946</v>
      </c>
      <c r="GJ15" s="123">
        <f t="shared" si="11"/>
        <v>1.8930019299999998</v>
      </c>
      <c r="GK15" s="123">
        <v>1.120371</v>
      </c>
      <c r="GL15" s="56">
        <f t="shared" si="5"/>
        <v>-0.40815115809205749</v>
      </c>
      <c r="GN15" s="123">
        <f t="shared" si="12"/>
        <v>1.9721326399999999</v>
      </c>
      <c r="GO15" s="123">
        <v>1.8882998099999999</v>
      </c>
      <c r="GP15" s="56">
        <f t="shared" si="7"/>
        <v>-4.2508717872039262E-2</v>
      </c>
      <c r="GR15" s="123">
        <f t="shared" si="8"/>
        <v>3.8651345699999995</v>
      </c>
      <c r="GS15" s="123">
        <f t="shared" si="8"/>
        <v>3.0086708099999999</v>
      </c>
      <c r="GT15" s="56">
        <f t="shared" si="9"/>
        <v>-0.22158704813219465</v>
      </c>
      <c r="GU15" s="194"/>
      <c r="GV15" s="194"/>
    </row>
    <row r="16" spans="2:16384">
      <c r="B16" s="95" t="s">
        <v>115</v>
      </c>
      <c r="C16" s="124">
        <v>222.6</v>
      </c>
      <c r="D16" s="124">
        <v>223</v>
      </c>
      <c r="E16" s="124">
        <v>223.46500000000003</v>
      </c>
      <c r="F16" s="124">
        <v>229.80703924000002</v>
      </c>
      <c r="G16" s="153"/>
      <c r="H16" s="124">
        <v>108.64599999999999</v>
      </c>
      <c r="I16" s="124">
        <v>113.2060594</v>
      </c>
      <c r="J16" s="96">
        <v>4.1971719161313023E-2</v>
      </c>
      <c r="K16" s="153"/>
      <c r="L16" s="124">
        <v>163.20631356999999</v>
      </c>
      <c r="M16" s="124">
        <v>170.22447295999999</v>
      </c>
      <c r="N16" s="96">
        <v>4.3001764064659609E-2</v>
      </c>
      <c r="O16" s="153"/>
      <c r="P16" s="124">
        <v>54.550313569999993</v>
      </c>
      <c r="Q16" s="124">
        <v>56.998413560000003</v>
      </c>
      <c r="R16" s="96">
        <v>4.487783533743691E-2</v>
      </c>
      <c r="S16" s="153"/>
      <c r="T16" s="124">
        <v>60.25868643000004</v>
      </c>
      <c r="U16" s="124">
        <v>59.582566280000037</v>
      </c>
      <c r="V16" s="96">
        <v>-1.1220293538682142E-2</v>
      </c>
      <c r="W16" s="153"/>
      <c r="X16" s="124">
        <v>55.049649639999998</v>
      </c>
      <c r="Y16" s="124">
        <v>58.950275447563172</v>
      </c>
      <c r="Z16" s="96">
        <v>7.0856505592161181E-2</v>
      </c>
      <c r="AA16" s="153"/>
      <c r="AB16" s="124">
        <v>58.156409759999995</v>
      </c>
      <c r="AC16" s="124">
        <v>62.222345732636846</v>
      </c>
      <c r="AD16" s="96">
        <v>6.9913806395824035E-2</v>
      </c>
      <c r="AE16" s="153"/>
      <c r="AF16" s="124">
        <v>113.2060594</v>
      </c>
      <c r="AG16" s="124">
        <v>121.17262118020001</v>
      </c>
      <c r="AH16" s="96">
        <v>7.037222055447688E-2</v>
      </c>
      <c r="AI16" s="153"/>
      <c r="AJ16" s="124">
        <v>57.018310260000007</v>
      </c>
      <c r="AK16" s="124">
        <v>81.874245489799989</v>
      </c>
      <c r="AL16" s="96">
        <v>0.43592900449800137</v>
      </c>
      <c r="AM16" s="153"/>
      <c r="AN16" s="124">
        <v>170.22436966000001</v>
      </c>
      <c r="AO16" s="124">
        <v>203.04686667000001</v>
      </c>
      <c r="AP16" s="96">
        <v>0.19281902512289206</v>
      </c>
      <c r="AQ16" s="153"/>
      <c r="AR16" s="124">
        <v>59.582669580000015</v>
      </c>
      <c r="AS16" s="124">
        <v>107.57941438</v>
      </c>
      <c r="AT16" s="96">
        <v>0.80554874661257125</v>
      </c>
      <c r="AU16" s="153"/>
      <c r="AV16" s="124">
        <v>229.80703924000002</v>
      </c>
      <c r="AW16" s="124">
        <v>310.62628104999993</v>
      </c>
      <c r="AX16" s="96">
        <v>0.35168305582491738</v>
      </c>
      <c r="AY16" s="153"/>
      <c r="AZ16" s="124">
        <v>58.950275447563172</v>
      </c>
      <c r="BA16" s="124">
        <v>122.84235856999999</v>
      </c>
      <c r="BB16" s="96">
        <v>1.083830103207396</v>
      </c>
      <c r="BC16" s="153"/>
      <c r="BD16" s="124">
        <v>62.222345732636846</v>
      </c>
      <c r="BE16" s="124">
        <v>126.82785118000001</v>
      </c>
      <c r="BF16" s="96">
        <v>1.0383007051030591</v>
      </c>
      <c r="BG16" s="153"/>
      <c r="BH16" s="124">
        <v>121.17262118020001</v>
      </c>
      <c r="BI16" s="124">
        <v>249.67020974999997</v>
      </c>
      <c r="BJ16" s="96">
        <v>1.0604506803455769</v>
      </c>
      <c r="BK16" s="100"/>
      <c r="BL16" s="124">
        <v>81.874245489799989</v>
      </c>
      <c r="BM16" s="124">
        <v>127.92834905000001</v>
      </c>
      <c r="BN16" s="96">
        <v>0.56249805155074684</v>
      </c>
      <c r="BO16" s="153"/>
      <c r="BP16" s="124">
        <v>203.04686667000001</v>
      </c>
      <c r="BQ16" s="124">
        <v>377.59855880000003</v>
      </c>
      <c r="BR16" s="96">
        <v>0.85966208192559057</v>
      </c>
      <c r="BS16" s="100"/>
      <c r="BT16" s="124">
        <v>107.57941438</v>
      </c>
      <c r="BU16" s="124">
        <v>134.22816857999999</v>
      </c>
      <c r="BV16" s="96">
        <v>0.24771239324532177</v>
      </c>
      <c r="BW16" s="153"/>
      <c r="BX16" s="124">
        <v>310.62628104999993</v>
      </c>
      <c r="BY16" s="124">
        <v>511.82672737999997</v>
      </c>
      <c r="BZ16" s="96">
        <v>0.64772512373997682</v>
      </c>
      <c r="CA16" s="153"/>
      <c r="CB16" s="124">
        <v>122.84235856999999</v>
      </c>
      <c r="CC16" s="124">
        <v>127.92371848000001</v>
      </c>
      <c r="CD16" s="96">
        <v>4.1364883979368369E-2</v>
      </c>
      <c r="CE16" s="153"/>
      <c r="CF16" s="124">
        <v>126.82785118000001</v>
      </c>
      <c r="CG16" s="124">
        <v>131.36265656000003</v>
      </c>
      <c r="CH16" s="96">
        <v>3.5755595776546079E-2</v>
      </c>
      <c r="CI16" s="153"/>
      <c r="CJ16" s="124">
        <v>249.67020974999997</v>
      </c>
      <c r="CK16" s="124">
        <v>259.28637504</v>
      </c>
      <c r="CL16" s="96">
        <v>3.8515469264951134E-2</v>
      </c>
      <c r="CM16" s="153"/>
      <c r="CN16" s="124">
        <v>127.92834905000001</v>
      </c>
      <c r="CO16" s="124">
        <v>129.70823947999995</v>
      </c>
      <c r="CP16" s="96">
        <v>1.3913182208771245E-2</v>
      </c>
      <c r="CQ16" s="153"/>
      <c r="CR16" s="124">
        <v>377.59855880000003</v>
      </c>
      <c r="CS16" s="124">
        <v>388.99461451999997</v>
      </c>
      <c r="CT16" s="96">
        <v>3.0180347499779533E-2</v>
      </c>
      <c r="CU16" s="153"/>
      <c r="CV16" s="124">
        <v>134.22816857999999</v>
      </c>
      <c r="CW16" s="124">
        <v>141.39547342999998</v>
      </c>
      <c r="CX16" s="96">
        <v>5.3396428825804025E-2</v>
      </c>
      <c r="CY16" s="153"/>
      <c r="CZ16" s="124">
        <v>511.82672737999997</v>
      </c>
      <c r="DA16" s="124">
        <v>530.39008794999995</v>
      </c>
      <c r="DB16" s="96">
        <v>3.626883782530143E-2</v>
      </c>
      <c r="DC16" s="153"/>
      <c r="DD16" s="124">
        <v>127.92371848000001</v>
      </c>
      <c r="DE16" s="124">
        <v>135.54410079000002</v>
      </c>
      <c r="DF16" s="96">
        <v>5.9569737344614522E-2</v>
      </c>
      <c r="DG16" s="153"/>
      <c r="DH16" s="124">
        <v>131.36265656000003</v>
      </c>
      <c r="DI16" s="124">
        <v>123.55107891</v>
      </c>
      <c r="DJ16" s="96">
        <v>-5.9465740527499804E-2</v>
      </c>
      <c r="DK16" s="153"/>
      <c r="DL16" s="124">
        <v>259.28637504</v>
      </c>
      <c r="DM16" s="124">
        <v>259.09517970000002</v>
      </c>
      <c r="DN16" s="96">
        <v>-7.3739061672825352E-4</v>
      </c>
      <c r="DO16" s="153"/>
      <c r="DP16" s="124">
        <v>129.70823947999995</v>
      </c>
      <c r="DQ16" s="124">
        <v>134.26722771000001</v>
      </c>
      <c r="DR16" s="96">
        <v>3.5148023350536885E-2</v>
      </c>
      <c r="DS16" s="153"/>
      <c r="DT16" s="124">
        <v>388.99461451999997</v>
      </c>
      <c r="DU16" s="124">
        <v>393.36240741000006</v>
      </c>
      <c r="DV16" s="96">
        <v>1.1228414808235145E-2</v>
      </c>
      <c r="DW16" s="153"/>
      <c r="DX16" s="124">
        <v>141.39547342999998</v>
      </c>
      <c r="DY16" s="124">
        <v>142.4635782</v>
      </c>
      <c r="DZ16" s="96">
        <v>7.5540237893740002E-3</v>
      </c>
      <c r="EA16" s="153"/>
      <c r="EB16" s="124">
        <v>530.39008794999995</v>
      </c>
      <c r="EC16" s="124">
        <v>535.82598560999998</v>
      </c>
      <c r="ED16" s="96">
        <v>1.0248867359135994E-2</v>
      </c>
      <c r="EE16" s="153"/>
      <c r="EF16" s="124">
        <v>135.54410079000002</v>
      </c>
      <c r="EG16" s="124">
        <v>128.90077771</v>
      </c>
      <c r="EH16" s="96">
        <v>-4.9012262734271193E-2</v>
      </c>
      <c r="EI16" s="153"/>
      <c r="EJ16" s="124">
        <v>123.55107891</v>
      </c>
      <c r="EK16" s="124">
        <v>131.57314244999998</v>
      </c>
      <c r="EL16" s="96">
        <v>6.4929125757320155E-2</v>
      </c>
      <c r="EM16" s="153"/>
      <c r="EN16" s="124">
        <v>259.09517970000002</v>
      </c>
      <c r="EO16" s="124">
        <v>260.47392016000003</v>
      </c>
      <c r="EP16" s="96">
        <v>5.3213666946503105E-3</v>
      </c>
      <c r="EQ16" s="153"/>
      <c r="ER16" s="124">
        <v>134.26722771000001</v>
      </c>
      <c r="ES16" s="124">
        <v>130.55889857000003</v>
      </c>
      <c r="ET16" s="96">
        <v>-2.7619019199603231E-2</v>
      </c>
      <c r="EU16" s="153"/>
      <c r="EV16" s="124">
        <v>393.36240741000006</v>
      </c>
      <c r="EW16" s="124">
        <v>391.03281873000003</v>
      </c>
      <c r="EX16" s="96">
        <v>-5.9222453292846261E-3</v>
      </c>
      <c r="EY16" s="153"/>
      <c r="EZ16" s="124">
        <v>142.38462157999999</v>
      </c>
      <c r="FA16" s="124">
        <v>140.24080383999998</v>
      </c>
      <c r="FB16" s="96">
        <v>-1.5056525881873282E-2</v>
      </c>
      <c r="FC16" s="153"/>
      <c r="FD16" s="124">
        <v>535.74702898999999</v>
      </c>
      <c r="FE16" s="124">
        <v>531.27362257000004</v>
      </c>
      <c r="FF16" s="96">
        <v>-8.3498483014143692E-3</v>
      </c>
      <c r="FG16" s="153"/>
      <c r="FH16" s="124">
        <v>128.90077771</v>
      </c>
      <c r="FI16" s="124">
        <v>124.97311171</v>
      </c>
      <c r="FJ16" s="96">
        <v>-3.0470460068413516E-2</v>
      </c>
      <c r="FK16" s="153"/>
      <c r="FL16" s="124">
        <v>131.57314244999998</v>
      </c>
      <c r="FM16" s="124">
        <v>128.14243691000001</v>
      </c>
      <c r="FN16" s="96">
        <v>-2.6074512443173492E-2</v>
      </c>
      <c r="FO16" s="153"/>
      <c r="FP16" s="124">
        <v>260.47392016000009</v>
      </c>
      <c r="FQ16" s="124">
        <v>253.11554862000003</v>
      </c>
      <c r="FR16" s="96">
        <v>-2.8249935868742911E-2</v>
      </c>
      <c r="FS16" s="153"/>
      <c r="FT16" s="124">
        <v>130.55889857000003</v>
      </c>
      <c r="FU16" s="124">
        <v>126.31675346999999</v>
      </c>
      <c r="FV16" s="96">
        <v>-3.2492194300533073E-2</v>
      </c>
      <c r="FW16" s="153"/>
      <c r="FX16" s="124">
        <v>391.03281873000003</v>
      </c>
      <c r="FY16" s="124">
        <v>379.43230209000001</v>
      </c>
      <c r="FZ16" s="96">
        <v>-2.9666350455381948E-2</v>
      </c>
      <c r="GA16" s="153"/>
      <c r="GB16" s="124">
        <f>FA16</f>
        <v>140.24080383999998</v>
      </c>
      <c r="GC16" s="124">
        <f>SUM(GC13:GC15)</f>
        <v>132.21042130000001</v>
      </c>
      <c r="GD16" s="96">
        <f t="shared" si="1"/>
        <v>-5.7261384134404986E-2</v>
      </c>
      <c r="GE16" s="153"/>
      <c r="GF16" s="124">
        <f t="shared" si="2"/>
        <v>531.27362257000004</v>
      </c>
      <c r="GG16" s="124">
        <f>SUM(GG13:GG15)</f>
        <v>511.64272339000001</v>
      </c>
      <c r="GH16" s="96">
        <f t="shared" si="3"/>
        <v>-3.695063776183144E-2</v>
      </c>
      <c r="GJ16" s="124">
        <f>FI16</f>
        <v>124.97311171</v>
      </c>
      <c r="GK16" s="124">
        <f>SUM(GK13:GK15)</f>
        <v>125.12998029000002</v>
      </c>
      <c r="GL16" s="96">
        <f t="shared" si="5"/>
        <v>1.2552186454638009E-3</v>
      </c>
      <c r="GN16" s="124">
        <f>FM16</f>
        <v>128.14243691000001</v>
      </c>
      <c r="GO16" s="124">
        <f>SUM(GO13:GO15)</f>
        <v>124.16334739</v>
      </c>
      <c r="GP16" s="96">
        <f t="shared" si="7"/>
        <v>-3.1052082479083049E-2</v>
      </c>
      <c r="GR16" s="124">
        <f t="shared" si="8"/>
        <v>253.11554862000003</v>
      </c>
      <c r="GS16" s="124">
        <f t="shared" si="8"/>
        <v>249.29332768</v>
      </c>
      <c r="GT16" s="96">
        <f t="shared" si="9"/>
        <v>-1.5100695950284293E-2</v>
      </c>
      <c r="GU16" s="194"/>
    </row>
    <row r="17" spans="2:203" ht="5.0999999999999996" customHeight="1">
      <c r="B17" s="153"/>
      <c r="C17" s="153"/>
      <c r="D17" s="153"/>
      <c r="E17" s="34"/>
      <c r="F17" s="34"/>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c r="DD17" s="153"/>
      <c r="DE17" s="153"/>
      <c r="DF17" s="153"/>
      <c r="DG17" s="153"/>
      <c r="DH17" s="153"/>
      <c r="DI17" s="153"/>
      <c r="DJ17" s="153"/>
      <c r="DK17" s="153"/>
      <c r="DL17" s="153"/>
      <c r="DM17" s="153"/>
      <c r="DN17" s="153"/>
      <c r="DO17" s="153"/>
      <c r="DP17" s="153"/>
      <c r="DQ17" s="153"/>
      <c r="DR17" s="153"/>
      <c r="DS17" s="153"/>
      <c r="DT17" s="153"/>
      <c r="DU17" s="153"/>
      <c r="DV17" s="153"/>
      <c r="DW17" s="153"/>
      <c r="DX17" s="153"/>
      <c r="DY17" s="153"/>
      <c r="DZ17" s="153"/>
      <c r="EA17" s="153"/>
      <c r="EB17" s="153"/>
      <c r="EC17" s="153"/>
      <c r="ED17" s="153"/>
      <c r="EE17" s="153"/>
      <c r="EF17" s="153"/>
      <c r="EG17" s="153"/>
      <c r="EH17" s="153"/>
      <c r="EI17" s="153"/>
      <c r="EJ17" s="153"/>
      <c r="EK17" s="153"/>
      <c r="EL17" s="153"/>
      <c r="EM17" s="153"/>
      <c r="EN17" s="153"/>
      <c r="EO17" s="153"/>
      <c r="EP17" s="153"/>
      <c r="EQ17" s="153"/>
      <c r="ER17" s="153"/>
      <c r="ES17" s="153"/>
      <c r="ET17" s="153"/>
      <c r="EU17" s="153"/>
      <c r="EV17" s="153"/>
      <c r="EW17" s="153"/>
      <c r="EX17" s="153"/>
      <c r="EY17" s="153"/>
      <c r="EZ17" s="153"/>
      <c r="FA17" s="153"/>
      <c r="FB17" s="153"/>
      <c r="FC17" s="153"/>
      <c r="FD17" s="153"/>
      <c r="FE17" s="153"/>
      <c r="FF17" s="153"/>
      <c r="FG17" s="153"/>
      <c r="FH17" s="153"/>
      <c r="FI17" s="153"/>
      <c r="FJ17" s="153"/>
      <c r="FK17" s="153"/>
      <c r="FL17" s="153"/>
      <c r="FM17" s="153"/>
      <c r="FN17" s="153"/>
      <c r="FO17" s="153"/>
      <c r="FP17" s="153"/>
      <c r="FQ17" s="153"/>
      <c r="FR17" s="153"/>
      <c r="FS17" s="153"/>
      <c r="FT17" s="153"/>
      <c r="FU17" s="153"/>
      <c r="FV17" s="153"/>
      <c r="FW17" s="153"/>
      <c r="FX17" s="153"/>
      <c r="FY17" s="153"/>
      <c r="FZ17" s="153"/>
      <c r="GA17" s="153"/>
      <c r="GB17" s="153"/>
      <c r="GC17" s="153"/>
      <c r="GD17" s="153"/>
      <c r="GE17" s="153"/>
      <c r="GF17" s="153"/>
      <c r="GH17" s="153"/>
    </row>
    <row r="18" spans="2:203" ht="12.75" customHeight="1">
      <c r="B18" s="153" t="s">
        <v>116</v>
      </c>
      <c r="C18" s="34">
        <v>-37.4</v>
      </c>
      <c r="D18" s="34">
        <v>-34.700000000000003</v>
      </c>
      <c r="E18" s="34">
        <v>-31.01</v>
      </c>
      <c r="F18" s="34">
        <v>-32.464546590000005</v>
      </c>
      <c r="G18" s="153"/>
      <c r="H18" s="123">
        <v>-15.673999999999999</v>
      </c>
      <c r="I18" s="123">
        <v>-16.247174809999997</v>
      </c>
      <c r="J18" s="56">
        <v>3.6568508995789055E-2</v>
      </c>
      <c r="K18" s="153"/>
      <c r="L18" s="123">
        <v>-23.257999999999999</v>
      </c>
      <c r="M18" s="123">
        <v>-24.440999999999999</v>
      </c>
      <c r="N18" s="56">
        <v>5.0864218763436234E-2</v>
      </c>
      <c r="O18" s="153"/>
      <c r="P18" s="123">
        <v>-7.5909999999999993</v>
      </c>
      <c r="Q18" s="123">
        <v>-8.1838251900000021</v>
      </c>
      <c r="R18" s="56">
        <v>7.809579633776878E-2</v>
      </c>
      <c r="S18" s="153"/>
      <c r="T18" s="123">
        <v>-7.7520000000000024</v>
      </c>
      <c r="U18" s="123">
        <v>-8.0235465900000058</v>
      </c>
      <c r="V18" s="56">
        <v>3.5029229876161416E-2</v>
      </c>
      <c r="W18" s="153"/>
      <c r="X18" s="123">
        <v>-7.5134217299999992</v>
      </c>
      <c r="Y18" s="123">
        <v>-7.8175534899999981</v>
      </c>
      <c r="Z18" s="56">
        <v>4.0478462534006977E-2</v>
      </c>
      <c r="AA18" s="153"/>
      <c r="AB18" s="123">
        <v>-8.7337530799999978</v>
      </c>
      <c r="AC18" s="123">
        <v>-7.9204385700000008</v>
      </c>
      <c r="AD18" s="56">
        <v>-9.3123139909056962E-2</v>
      </c>
      <c r="AE18" s="153"/>
      <c r="AF18" s="123">
        <v>-16.247174809999997</v>
      </c>
      <c r="AG18" s="123">
        <v>-15.73799206</v>
      </c>
      <c r="AH18" s="56">
        <v>-3.1339771742136951E-2</v>
      </c>
      <c r="AI18" s="153"/>
      <c r="AJ18" s="123">
        <v>-8.1941073700000029</v>
      </c>
      <c r="AK18" s="123">
        <v>-9.6551459599999987</v>
      </c>
      <c r="AL18" s="56">
        <v>0.17830356914153972</v>
      </c>
      <c r="AM18" s="153"/>
      <c r="AN18" s="123">
        <v>-24.441282180000002</v>
      </c>
      <c r="AO18" s="123">
        <v>-25.393138019999999</v>
      </c>
      <c r="AP18" s="56">
        <v>3.8944595172625135E-2</v>
      </c>
      <c r="AQ18" s="153"/>
      <c r="AR18" s="123">
        <v>-8.0232644099999995</v>
      </c>
      <c r="AS18" s="123">
        <v>-11.451424300000003</v>
      </c>
      <c r="AT18" s="56">
        <v>0.42727744155199837</v>
      </c>
      <c r="AU18" s="153"/>
      <c r="AV18" s="123">
        <v>-32.464546589999998</v>
      </c>
      <c r="AW18" s="123">
        <v>-36.844562320000001</v>
      </c>
      <c r="AX18" s="56">
        <v>0.1349168921197616</v>
      </c>
      <c r="AY18" s="153"/>
      <c r="AZ18" s="123">
        <v>-7.8175534899999981</v>
      </c>
      <c r="BA18" s="123">
        <v>-12.386873750000001</v>
      </c>
      <c r="BB18" s="56">
        <v>0.58449491466159498</v>
      </c>
      <c r="BC18" s="153"/>
      <c r="BD18" s="123">
        <v>-7.9204385700000008</v>
      </c>
      <c r="BE18" s="123">
        <v>-13.251795829999997</v>
      </c>
      <c r="BF18" s="56">
        <v>0.67311389550995482</v>
      </c>
      <c r="BG18" s="153"/>
      <c r="BH18" s="123">
        <v>-15.73799206</v>
      </c>
      <c r="BI18" s="123">
        <v>-25.638669579999998</v>
      </c>
      <c r="BJ18" s="56">
        <v>0.62909407262720396</v>
      </c>
      <c r="BK18" s="146"/>
      <c r="BL18" s="123">
        <v>-9.6551459599999987</v>
      </c>
      <c r="BM18" s="123">
        <v>-12.187164130000001</v>
      </c>
      <c r="BN18" s="56">
        <v>0.26224545755080464</v>
      </c>
      <c r="BO18" s="153"/>
      <c r="BP18" s="123">
        <v>-25.393138019999999</v>
      </c>
      <c r="BQ18" s="123">
        <v>-37.825833709999998</v>
      </c>
      <c r="BR18" s="56">
        <v>0.48960847927529988</v>
      </c>
      <c r="BS18" s="146"/>
      <c r="BT18" s="123">
        <v>-11.451424300000003</v>
      </c>
      <c r="BU18" s="123">
        <v>-14.392774079999995</v>
      </c>
      <c r="BV18" s="56">
        <v>0.25685449276383826</v>
      </c>
      <c r="BW18" s="153"/>
      <c r="BX18" s="123">
        <v>-36.844562320000001</v>
      </c>
      <c r="BY18" s="123">
        <v>-52.218607789999993</v>
      </c>
      <c r="BZ18" s="56">
        <v>0.41726769167385758</v>
      </c>
      <c r="CA18" s="153"/>
      <c r="CB18" s="123">
        <v>-12.386873750000001</v>
      </c>
      <c r="CC18" s="123">
        <v>-12.978205760000003</v>
      </c>
      <c r="CD18" s="56">
        <v>4.7738599902982147E-2</v>
      </c>
      <c r="CE18" s="153"/>
      <c r="CF18" s="123">
        <v>-13.251795829999997</v>
      </c>
      <c r="CG18" s="123">
        <v>-12.355594849999999</v>
      </c>
      <c r="CH18" s="56">
        <v>-6.7628643807742556E-2</v>
      </c>
      <c r="CI18" s="153"/>
      <c r="CJ18" s="123">
        <v>-25.638669579999998</v>
      </c>
      <c r="CK18" s="123">
        <v>-25.333800610000004</v>
      </c>
      <c r="CL18" s="56">
        <v>-1.1890982449331681E-2</v>
      </c>
      <c r="CM18" s="153"/>
      <c r="CN18" s="123">
        <v>-12.187164130000001</v>
      </c>
      <c r="CO18" s="123">
        <v>-12.794884110000003</v>
      </c>
      <c r="CP18" s="56">
        <v>4.9865577710899535E-2</v>
      </c>
      <c r="CQ18" s="153"/>
      <c r="CR18" s="123">
        <v>-37.825833709999998</v>
      </c>
      <c r="CS18" s="123">
        <v>-38.12868472000001</v>
      </c>
      <c r="CT18" s="56">
        <v>8.0064596149257462E-3</v>
      </c>
      <c r="CU18" s="153"/>
      <c r="CV18" s="123">
        <v>-14.392774079999995</v>
      </c>
      <c r="CW18" s="123">
        <v>-13.663495029999991</v>
      </c>
      <c r="CX18" s="56">
        <v>-5.0669804580160849E-2</v>
      </c>
      <c r="CY18" s="153"/>
      <c r="CZ18" s="123">
        <v>-52.218607789999993</v>
      </c>
      <c r="DA18" s="123">
        <v>-51.792179750000003</v>
      </c>
      <c r="DB18" s="56">
        <v>-8.1662085231167837E-3</v>
      </c>
      <c r="DC18" s="153"/>
      <c r="DD18" s="123">
        <v>-12.978205760000003</v>
      </c>
      <c r="DE18" s="123">
        <v>-13.007990160000002</v>
      </c>
      <c r="DF18" s="56">
        <v>2.2949551386985179E-3</v>
      </c>
      <c r="DG18" s="153"/>
      <c r="DH18" s="123">
        <v>-12.355594849999999</v>
      </c>
      <c r="DI18" s="123">
        <v>-14.912694189999995</v>
      </c>
      <c r="DJ18" s="56">
        <v>0.20695882076450536</v>
      </c>
      <c r="DK18" s="153"/>
      <c r="DL18" s="123">
        <v>-25.333800610000004</v>
      </c>
      <c r="DM18" s="123">
        <v>-27.920684349999995</v>
      </c>
      <c r="DN18" s="56">
        <v>0.10211194837378133</v>
      </c>
      <c r="DO18" s="153"/>
      <c r="DP18" s="123">
        <v>-12.794884110000003</v>
      </c>
      <c r="DQ18" s="123">
        <v>-10.75485459000001</v>
      </c>
      <c r="DR18" s="56">
        <v>-0.15944103146706759</v>
      </c>
      <c r="DS18" s="153"/>
      <c r="DT18" s="123">
        <v>-38.12868472000001</v>
      </c>
      <c r="DU18" s="123">
        <v>-38.675538940000003</v>
      </c>
      <c r="DV18" s="56">
        <v>1.4342331082644095E-2</v>
      </c>
      <c r="DW18" s="153"/>
      <c r="DX18" s="123">
        <v>-13.663495029999991</v>
      </c>
      <c r="DY18" s="123">
        <v>-12.970170569999995</v>
      </c>
      <c r="DZ18" s="56">
        <v>-5.0742833987768965E-2</v>
      </c>
      <c r="EA18" s="153"/>
      <c r="EB18" s="123">
        <v>-51.792179750000003</v>
      </c>
      <c r="EC18" s="123">
        <v>-51.645709509999996</v>
      </c>
      <c r="ED18" s="56">
        <v>-2.8280377598899264E-3</v>
      </c>
      <c r="EE18" s="153"/>
      <c r="EF18" s="123">
        <v>-13.007990160000002</v>
      </c>
      <c r="EG18" s="123">
        <v>-12.013728849999998</v>
      </c>
      <c r="EH18" s="56">
        <v>-7.6434660371852869E-2</v>
      </c>
      <c r="EI18" s="153"/>
      <c r="EJ18" s="123">
        <v>-14.912694189999995</v>
      </c>
      <c r="EK18" s="123">
        <v>-12.756095230000001</v>
      </c>
      <c r="EL18" s="56">
        <v>-0.1446149791931054</v>
      </c>
      <c r="EM18" s="153"/>
      <c r="EN18" s="123">
        <v>-27.920684349999995</v>
      </c>
      <c r="EO18" s="123">
        <v>-24.769824079999999</v>
      </c>
      <c r="EP18" s="56">
        <v>-0.11285039544526766</v>
      </c>
      <c r="EQ18" s="153"/>
      <c r="ER18" s="123">
        <v>-10.75485459000001</v>
      </c>
      <c r="ES18" s="123">
        <v>-12.849391759999991</v>
      </c>
      <c r="ET18" s="56">
        <v>0.19475271864182211</v>
      </c>
      <c r="EU18" s="153"/>
      <c r="EV18" s="123">
        <v>-38.675538940000003</v>
      </c>
      <c r="EW18" s="123">
        <v>-37.619215839999988</v>
      </c>
      <c r="EX18" s="56">
        <v>-2.7312433878135749E-2</v>
      </c>
      <c r="EY18" s="153"/>
      <c r="EZ18" s="123">
        <v>-12.970170569999995</v>
      </c>
      <c r="FA18" s="123">
        <v>-13.753490160000009</v>
      </c>
      <c r="FB18" s="56">
        <v>6.0393931272718346E-2</v>
      </c>
      <c r="FC18" s="153"/>
      <c r="FD18" s="123">
        <v>-51.645709509999996</v>
      </c>
      <c r="FE18" s="123">
        <v>-51.372705999999994</v>
      </c>
      <c r="FF18" s="56">
        <v>-5.2860830568537652E-3</v>
      </c>
      <c r="FG18" s="153"/>
      <c r="FH18" s="123">
        <v>-12.013728849999998</v>
      </c>
      <c r="FI18" s="123">
        <v>-11.2912233</v>
      </c>
      <c r="FJ18" s="56">
        <v>-6.01399914232289E-2</v>
      </c>
      <c r="FK18" s="153"/>
      <c r="FL18" s="123">
        <v>-12.756095230000001</v>
      </c>
      <c r="FM18" s="123">
        <v>-9.9339980699999995</v>
      </c>
      <c r="FN18" s="56">
        <v>-0.22123519063756641</v>
      </c>
      <c r="FO18" s="153"/>
      <c r="FP18" s="123">
        <v>-24.769824079999999</v>
      </c>
      <c r="FQ18" s="123">
        <v>-21.22522137</v>
      </c>
      <c r="FR18" s="56">
        <v>-0.14310165056287311</v>
      </c>
      <c r="FS18" s="153"/>
      <c r="FT18" s="123">
        <v>-12.849391759999991</v>
      </c>
      <c r="FU18" s="123">
        <v>-9.273895299999996</v>
      </c>
      <c r="FV18" s="56">
        <v>-0.27826192295969016</v>
      </c>
      <c r="FW18" s="153"/>
      <c r="FX18" s="123">
        <v>-37.619215839999988</v>
      </c>
      <c r="FY18" s="123">
        <v>-30.499116669999996</v>
      </c>
      <c r="FZ18" s="56">
        <v>-0.18926761260210243</v>
      </c>
      <c r="GA18" s="153"/>
      <c r="GB18" s="123">
        <f t="shared" ref="GB18:GB19" si="13">FA18</f>
        <v>-13.753490160000009</v>
      </c>
      <c r="GC18" s="123">
        <v>-4.7461821100000092</v>
      </c>
      <c r="GD18" s="56">
        <f>(GC18-GB18)/GB18</f>
        <v>-0.65491071322364569</v>
      </c>
      <c r="GE18" s="153"/>
      <c r="GF18" s="123">
        <f t="shared" si="2"/>
        <v>-51.372705999999994</v>
      </c>
      <c r="GG18" s="123">
        <f>GC18+FY18</f>
        <v>-35.245298780000006</v>
      </c>
      <c r="GH18" s="56">
        <f>(GG18-GF18)/GF18</f>
        <v>-0.31392948660325565</v>
      </c>
      <c r="GJ18" s="123">
        <f t="shared" ref="GJ18:GJ19" si="14">FI18</f>
        <v>-11.2912233</v>
      </c>
      <c r="GK18" s="123">
        <v>-9.8533126800000002</v>
      </c>
      <c r="GL18" s="56">
        <f>(GK18-GJ18)/GJ18</f>
        <v>-0.12734763823154574</v>
      </c>
      <c r="GN18" s="123">
        <f t="shared" ref="GN18:GN19" si="15">FM18</f>
        <v>-9.9339980699999995</v>
      </c>
      <c r="GO18" s="123">
        <v>-9.3396916099999991</v>
      </c>
      <c r="GP18" s="56">
        <f>(GO18-GN18)/GN18</f>
        <v>-5.9825505885164755E-2</v>
      </c>
      <c r="GR18" s="123">
        <f t="shared" si="8"/>
        <v>-21.22522137</v>
      </c>
      <c r="GS18" s="123">
        <f t="shared" si="8"/>
        <v>-19.193004289999998</v>
      </c>
      <c r="GT18" s="56">
        <f t="shared" si="9"/>
        <v>-9.5745389156334793E-2</v>
      </c>
      <c r="GU18" s="194"/>
    </row>
    <row r="19" spans="2:203" ht="12.75" customHeight="1">
      <c r="B19" s="153" t="s">
        <v>12</v>
      </c>
      <c r="C19" s="34">
        <v>-49.8</v>
      </c>
      <c r="D19" s="34">
        <v>-46.1</v>
      </c>
      <c r="E19" s="34">
        <v>-51.04</v>
      </c>
      <c r="F19" s="34">
        <v>-38.645773210103989</v>
      </c>
      <c r="G19" s="153"/>
      <c r="H19" s="123">
        <v>-22.556999999999999</v>
      </c>
      <c r="I19" s="123">
        <v>-20.118105629999995</v>
      </c>
      <c r="J19" s="56">
        <v>-0.10812139779225977</v>
      </c>
      <c r="K19" s="153"/>
      <c r="L19" s="123">
        <v>-33.472000000000001</v>
      </c>
      <c r="M19" s="123">
        <v>-28.888000000000002</v>
      </c>
      <c r="N19" s="56">
        <v>-0.13695028680688334</v>
      </c>
      <c r="O19" s="153"/>
      <c r="P19" s="123">
        <v>-10.915000000000003</v>
      </c>
      <c r="Q19" s="123">
        <v>-8.7698943700000065</v>
      </c>
      <c r="R19" s="56">
        <v>-0.19652822995877195</v>
      </c>
      <c r="S19" s="153"/>
      <c r="T19" s="123">
        <v>-17.567999999999998</v>
      </c>
      <c r="U19" s="123">
        <v>-9.7577732101039878</v>
      </c>
      <c r="V19" s="56">
        <v>-0.44457119705692233</v>
      </c>
      <c r="W19" s="153"/>
      <c r="X19" s="123">
        <v>-11.063067480000001</v>
      </c>
      <c r="Y19" s="123">
        <v>-10.012020264369111</v>
      </c>
      <c r="Z19" s="56">
        <v>-9.5005044263807528E-2</v>
      </c>
      <c r="AA19" s="153"/>
      <c r="AB19" s="123">
        <v>-9.0550381499999961</v>
      </c>
      <c r="AC19" s="123">
        <v>-9.4466200856308848</v>
      </c>
      <c r="AD19" s="56">
        <v>4.3244647802051381E-2</v>
      </c>
      <c r="AE19" s="153"/>
      <c r="AF19" s="123">
        <v>-20.118105629999995</v>
      </c>
      <c r="AG19" s="123">
        <v>-19.458640349999996</v>
      </c>
      <c r="AH19" s="56">
        <v>-3.2779690698939795E-2</v>
      </c>
      <c r="AI19" s="153"/>
      <c r="AJ19" s="123">
        <v>-8.7696806600000077</v>
      </c>
      <c r="AK19" s="123">
        <v>-13.232030030000002</v>
      </c>
      <c r="AL19" s="56">
        <v>0.50883829674135372</v>
      </c>
      <c r="AM19" s="153"/>
      <c r="AN19" s="123">
        <v>-28.887786290000001</v>
      </c>
      <c r="AO19" s="123">
        <v>-32.69067038</v>
      </c>
      <c r="AP19" s="56">
        <v>0.13164331983847555</v>
      </c>
      <c r="AQ19" s="153"/>
      <c r="AR19" s="123">
        <v>-9.7579869201039902</v>
      </c>
      <c r="AS19" s="123">
        <v>-18.995636269999999</v>
      </c>
      <c r="AT19" s="56">
        <v>0.94667572579586567</v>
      </c>
      <c r="AU19" s="153"/>
      <c r="AV19" s="123">
        <v>-38.645773210103989</v>
      </c>
      <c r="AW19" s="123">
        <v>-51.686306649999999</v>
      </c>
      <c r="AX19" s="56">
        <v>0.33743750885767099</v>
      </c>
      <c r="AY19" s="153"/>
      <c r="AZ19" s="123">
        <v>-10.012020264369111</v>
      </c>
      <c r="BA19" s="123">
        <v>-21.608598580000006</v>
      </c>
      <c r="BB19" s="56">
        <v>1.1582655657321157</v>
      </c>
      <c r="BC19" s="153"/>
      <c r="BD19" s="123">
        <v>-9.4466200856308848</v>
      </c>
      <c r="BE19" s="123">
        <v>-23.619742330000001</v>
      </c>
      <c r="BF19" s="56">
        <v>1.5003379109029318</v>
      </c>
      <c r="BG19" s="153"/>
      <c r="BH19" s="123">
        <v>-19.458640349999996</v>
      </c>
      <c r="BI19" s="123">
        <v>-45.228340910000007</v>
      </c>
      <c r="BJ19" s="56">
        <v>1.3243320240512084</v>
      </c>
      <c r="BK19" s="146"/>
      <c r="BL19" s="123">
        <v>-13.232030030000002</v>
      </c>
      <c r="BM19" s="123">
        <v>-22.933382679999998</v>
      </c>
      <c r="BN19" s="56">
        <v>0.73317190393347331</v>
      </c>
      <c r="BO19" s="153"/>
      <c r="BP19" s="123">
        <v>-32.69067038</v>
      </c>
      <c r="BQ19" s="123">
        <v>-68.161723590000008</v>
      </c>
      <c r="BR19" s="56">
        <v>1.0850512637911836</v>
      </c>
      <c r="BS19" s="146"/>
      <c r="BT19" s="123">
        <v>-18.995636269999999</v>
      </c>
      <c r="BU19" s="123">
        <v>-20.407615449999977</v>
      </c>
      <c r="BV19" s="56">
        <v>7.4331765460782753E-2</v>
      </c>
      <c r="BW19" s="153"/>
      <c r="BX19" s="123">
        <v>-51.686306649999999</v>
      </c>
      <c r="BY19" s="123">
        <v>-88.569339039999988</v>
      </c>
      <c r="BZ19" s="56">
        <v>0.71359388550932557</v>
      </c>
      <c r="CA19" s="153"/>
      <c r="CB19" s="123">
        <v>-21.608598580000006</v>
      </c>
      <c r="CC19" s="123">
        <v>-22.807984529999995</v>
      </c>
      <c r="CD19" s="56">
        <v>5.5505031738156754E-2</v>
      </c>
      <c r="CE19" s="153"/>
      <c r="CF19" s="123">
        <v>-23.619742330000001</v>
      </c>
      <c r="CG19" s="123">
        <v>-29.278668130000014</v>
      </c>
      <c r="CH19" s="56">
        <v>0.23958456959170446</v>
      </c>
      <c r="CI19" s="153"/>
      <c r="CJ19" s="123">
        <v>-45.228340910000007</v>
      </c>
      <c r="CK19" s="123">
        <v>-52.086652660000013</v>
      </c>
      <c r="CL19" s="56">
        <v>0.15163748242827166</v>
      </c>
      <c r="CM19" s="153"/>
      <c r="CN19" s="123">
        <v>-22.933382679999998</v>
      </c>
      <c r="CO19" s="123">
        <v>-23.818200859999994</v>
      </c>
      <c r="CP19" s="56">
        <v>3.8582105062574937E-2</v>
      </c>
      <c r="CQ19" s="153"/>
      <c r="CR19" s="123">
        <v>-68.161723590000008</v>
      </c>
      <c r="CS19" s="123">
        <v>-75.904853520000003</v>
      </c>
      <c r="CT19" s="56">
        <v>0.11359938572820931</v>
      </c>
      <c r="CU19" s="153"/>
      <c r="CV19" s="123">
        <v>-20.407615449999977</v>
      </c>
      <c r="CW19" s="123">
        <v>-23.599358789999982</v>
      </c>
      <c r="CX19" s="56">
        <v>0.15639962188723081</v>
      </c>
      <c r="CY19" s="153"/>
      <c r="CZ19" s="123">
        <v>-88.569339039999988</v>
      </c>
      <c r="DA19" s="123">
        <v>-99.504212309999986</v>
      </c>
      <c r="DB19" s="56">
        <v>0.12346115922872081</v>
      </c>
      <c r="DC19" s="153"/>
      <c r="DD19" s="123">
        <v>-22.807984529999995</v>
      </c>
      <c r="DE19" s="123">
        <v>-24.756603629999997</v>
      </c>
      <c r="DF19" s="56">
        <v>8.5435830484579964E-2</v>
      </c>
      <c r="DG19" s="153"/>
      <c r="DH19" s="123">
        <v>-29.278668130000014</v>
      </c>
      <c r="DI19" s="123">
        <v>-26.626120320000016</v>
      </c>
      <c r="DJ19" s="56">
        <v>-9.0596600850231246E-2</v>
      </c>
      <c r="DK19" s="153"/>
      <c r="DL19" s="123">
        <v>-52.086652660000013</v>
      </c>
      <c r="DM19" s="123">
        <v>-51.382723950000013</v>
      </c>
      <c r="DN19" s="56">
        <v>-1.3514569933970478E-2</v>
      </c>
      <c r="DO19" s="153"/>
      <c r="DP19" s="123">
        <v>-23.818200859999994</v>
      </c>
      <c r="DQ19" s="123">
        <v>-35.750586579999997</v>
      </c>
      <c r="DR19" s="56">
        <v>0.50097762589781125</v>
      </c>
      <c r="DS19" s="153"/>
      <c r="DT19" s="123">
        <v>-75.904853520000003</v>
      </c>
      <c r="DU19" s="123">
        <v>-87.133310530000017</v>
      </c>
      <c r="DV19" s="56">
        <v>0.14792805056980252</v>
      </c>
      <c r="DW19" s="153"/>
      <c r="DX19" s="123">
        <v>-23.599358789999982</v>
      </c>
      <c r="DY19" s="123">
        <v>-32.355956909999975</v>
      </c>
      <c r="DZ19" s="56">
        <v>0.37105237468191393</v>
      </c>
      <c r="EA19" s="153"/>
      <c r="EB19" s="123">
        <v>-99.504212309999986</v>
      </c>
      <c r="EC19" s="123">
        <v>-119.48926743999999</v>
      </c>
      <c r="ED19" s="56">
        <v>0.20084632264348418</v>
      </c>
      <c r="EE19" s="153"/>
      <c r="EF19" s="123">
        <v>-24.756603629999997</v>
      </c>
      <c r="EG19" s="123">
        <v>-28.1800487</v>
      </c>
      <c r="EH19" s="56">
        <v>0.13828411688312042</v>
      </c>
      <c r="EI19" s="153"/>
      <c r="EJ19" s="123">
        <v>-26.626120320000016</v>
      </c>
      <c r="EK19" s="123">
        <v>-30.823512980000007</v>
      </c>
      <c r="EL19" s="56">
        <v>0.15764191739369368</v>
      </c>
      <c r="EM19" s="153"/>
      <c r="EN19" s="123">
        <v>-51.382723950000013</v>
      </c>
      <c r="EO19" s="123">
        <v>-59.003561680000004</v>
      </c>
      <c r="EP19" s="56">
        <v>0.14831517568853975</v>
      </c>
      <c r="EQ19" s="153"/>
      <c r="ER19" s="123">
        <v>-35.750586579999997</v>
      </c>
      <c r="ES19" s="123">
        <v>-31.573237359999993</v>
      </c>
      <c r="ET19" s="56">
        <v>-0.11684701202460673</v>
      </c>
      <c r="EU19" s="153"/>
      <c r="EV19" s="123">
        <v>-87.133310530000017</v>
      </c>
      <c r="EW19" s="123">
        <v>-90.576799039999997</v>
      </c>
      <c r="EX19" s="56">
        <v>3.9519771360166406E-2</v>
      </c>
      <c r="EY19" s="153"/>
      <c r="EZ19" s="123">
        <v>-32.277357619999989</v>
      </c>
      <c r="FA19" s="123">
        <v>-25.359165740000034</v>
      </c>
      <c r="FB19" s="56">
        <v>-0.21433575701727339</v>
      </c>
      <c r="FC19" s="153"/>
      <c r="FD19" s="123">
        <v>-119.41066815000001</v>
      </c>
      <c r="FE19" s="123">
        <v>-115.93596478000003</v>
      </c>
      <c r="FF19" s="56">
        <v>-2.9098768341494885E-2</v>
      </c>
      <c r="FG19" s="153"/>
      <c r="FH19" s="123">
        <v>-28.1800487</v>
      </c>
      <c r="FI19" s="123">
        <v>-27.384083150000006</v>
      </c>
      <c r="FJ19" s="56">
        <v>-2.8245712364577805E-2</v>
      </c>
      <c r="FK19" s="153"/>
      <c r="FL19" s="123">
        <v>-30.823512980000007</v>
      </c>
      <c r="FM19" s="123">
        <v>-28.419596389999992</v>
      </c>
      <c r="FN19" s="56">
        <v>-7.7989701938251138E-2</v>
      </c>
      <c r="FO19" s="153"/>
      <c r="FP19" s="123">
        <v>-59.003561680000004</v>
      </c>
      <c r="FQ19" s="123">
        <v>-55.803679539999997</v>
      </c>
      <c r="FR19" s="56">
        <v>-5.4232016659506964E-2</v>
      </c>
      <c r="FS19" s="153"/>
      <c r="FT19" s="123">
        <v>-31.573237359999993</v>
      </c>
      <c r="FU19" s="123">
        <v>-27.80593271</v>
      </c>
      <c r="FV19" s="56">
        <v>-0.1193195555794597</v>
      </c>
      <c r="FW19" s="153"/>
      <c r="FX19" s="123">
        <v>-90.576799039999997</v>
      </c>
      <c r="FY19" s="123">
        <v>-83.609612249999998</v>
      </c>
      <c r="FZ19" s="56">
        <v>-7.6920214269475248E-2</v>
      </c>
      <c r="GA19" s="153"/>
      <c r="GB19" s="123">
        <f t="shared" si="13"/>
        <v>-25.359165740000034</v>
      </c>
      <c r="GC19" s="123">
        <v>-28.436052580000034</v>
      </c>
      <c r="GD19" s="56">
        <f>(GC19-GB19)/GB19</f>
        <v>0.12133233685786053</v>
      </c>
      <c r="GE19" s="153"/>
      <c r="GF19" s="123">
        <f t="shared" si="2"/>
        <v>-115.93596478000003</v>
      </c>
      <c r="GG19" s="123">
        <f>GC19+FY19</f>
        <v>-112.04566483000004</v>
      </c>
      <c r="GH19" s="56">
        <f>(GG19-GF19)/GF19</f>
        <v>-3.3555592152808046E-2</v>
      </c>
      <c r="GJ19" s="123">
        <f t="shared" si="14"/>
        <v>-27.384083150000006</v>
      </c>
      <c r="GK19" s="123">
        <v>-25.060697499999996</v>
      </c>
      <c r="GL19" s="56">
        <f>(GK19-GJ19)/GJ19</f>
        <v>-8.4844383405986296E-2</v>
      </c>
      <c r="GN19" s="123">
        <f t="shared" si="15"/>
        <v>-28.419596389999992</v>
      </c>
      <c r="GO19" s="123">
        <v>-27.36788429000001</v>
      </c>
      <c r="GP19" s="56">
        <f>(GO19-GN19)/GN19</f>
        <v>-3.7006581148001386E-2</v>
      </c>
      <c r="GR19" s="123">
        <f t="shared" si="8"/>
        <v>-55.803679539999997</v>
      </c>
      <c r="GS19" s="123">
        <f t="shared" si="8"/>
        <v>-52.42858179000001</v>
      </c>
      <c r="GT19" s="56">
        <f t="shared" si="9"/>
        <v>-6.0481634505493931E-2</v>
      </c>
      <c r="GU19" s="194"/>
    </row>
    <row r="20" spans="2:203" ht="5.0999999999999996" customHeight="1">
      <c r="B20" s="153"/>
      <c r="C20" s="153"/>
      <c r="D20" s="153"/>
      <c r="E20" s="34"/>
      <c r="F20" s="34"/>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53"/>
      <c r="EL20" s="153"/>
      <c r="EM20" s="153"/>
      <c r="EN20" s="153"/>
      <c r="EO20" s="153"/>
      <c r="EP20" s="153"/>
      <c r="EQ20" s="153"/>
      <c r="ER20" s="153"/>
      <c r="ES20" s="153"/>
      <c r="ET20" s="153"/>
      <c r="EU20" s="153"/>
      <c r="EV20" s="153"/>
      <c r="EW20" s="153"/>
      <c r="EX20" s="153"/>
      <c r="EY20" s="153"/>
      <c r="EZ20" s="153"/>
      <c r="FA20" s="153"/>
      <c r="FB20" s="153"/>
      <c r="FC20" s="153"/>
      <c r="FD20" s="153"/>
      <c r="FE20" s="153"/>
      <c r="FF20" s="153"/>
      <c r="FG20" s="153"/>
      <c r="FH20" s="153"/>
      <c r="FI20" s="153"/>
      <c r="FJ20" s="153"/>
      <c r="FK20" s="153"/>
      <c r="FL20" s="153"/>
      <c r="FM20" s="153"/>
      <c r="FN20" s="153"/>
      <c r="FO20" s="153"/>
      <c r="FP20" s="153"/>
      <c r="FQ20" s="153"/>
      <c r="FR20" s="153"/>
      <c r="FS20" s="153"/>
      <c r="FT20" s="153"/>
      <c r="FU20" s="153"/>
      <c r="FV20" s="153"/>
      <c r="FW20" s="153"/>
      <c r="FX20" s="153"/>
      <c r="FY20" s="153"/>
      <c r="FZ20" s="153"/>
      <c r="GA20" s="153"/>
      <c r="GB20" s="153"/>
      <c r="GC20" s="153"/>
      <c r="GD20" s="153"/>
      <c r="GE20" s="153"/>
      <c r="GF20" s="153"/>
      <c r="GH20" s="153"/>
    </row>
    <row r="21" spans="2:203">
      <c r="B21" s="95" t="s">
        <v>117</v>
      </c>
      <c r="C21" s="124">
        <v>135.4</v>
      </c>
      <c r="D21" s="124">
        <v>142.19999999999999</v>
      </c>
      <c r="E21" s="124">
        <v>141.41500000000005</v>
      </c>
      <c r="F21" s="124">
        <v>158.69671943989604</v>
      </c>
      <c r="G21" s="153"/>
      <c r="H21" s="124">
        <v>70.414999999999978</v>
      </c>
      <c r="I21" s="124">
        <v>76.840778959999994</v>
      </c>
      <c r="J21" s="96">
        <v>9.1255825605340041E-2</v>
      </c>
      <c r="K21" s="153"/>
      <c r="L21" s="124">
        <v>106.47631356999997</v>
      </c>
      <c r="M21" s="124">
        <v>116.89547295999998</v>
      </c>
      <c r="N21" s="96">
        <v>9.7854246082159951E-2</v>
      </c>
      <c r="O21" s="153"/>
      <c r="P21" s="124">
        <v>36.044313569999986</v>
      </c>
      <c r="Q21" s="124">
        <v>40.044693999999993</v>
      </c>
      <c r="R21" s="96">
        <v>0.11098506348944763</v>
      </c>
      <c r="S21" s="153"/>
      <c r="T21" s="124">
        <v>34.938686430000075</v>
      </c>
      <c r="U21" s="124">
        <v>41.801246479896065</v>
      </c>
      <c r="V21" s="96">
        <v>0.19641723118713067</v>
      </c>
      <c r="W21" s="153"/>
      <c r="X21" s="124">
        <v>36.47316043</v>
      </c>
      <c r="Y21" s="124">
        <v>41.120701693194064</v>
      </c>
      <c r="Z21" s="96">
        <v>0.12742359610195328</v>
      </c>
      <c r="AA21" s="153"/>
      <c r="AB21" s="124">
        <v>40.367618530000001</v>
      </c>
      <c r="AC21" s="124">
        <v>44.855287077005961</v>
      </c>
      <c r="AD21" s="96">
        <v>0.11117000978571127</v>
      </c>
      <c r="AE21" s="153"/>
      <c r="AF21" s="124">
        <v>76.840778959999994</v>
      </c>
      <c r="AG21" s="124">
        <v>85.975988770200019</v>
      </c>
      <c r="AH21" s="96">
        <v>0.11888491935975065</v>
      </c>
      <c r="AI21" s="153"/>
      <c r="AJ21" s="124">
        <v>40.054522229999996</v>
      </c>
      <c r="AK21" s="124">
        <v>58.987069499799986</v>
      </c>
      <c r="AL21" s="96">
        <v>0.47266940699195031</v>
      </c>
      <c r="AM21" s="153"/>
      <c r="AN21" s="124">
        <v>116.89530119</v>
      </c>
      <c r="AO21" s="124">
        <v>144.96305827</v>
      </c>
      <c r="AP21" s="96">
        <v>0.24011022508406102</v>
      </c>
      <c r="AQ21" s="153"/>
      <c r="AR21" s="124">
        <v>41.801418249896031</v>
      </c>
      <c r="AS21" s="124">
        <v>77.132353810000012</v>
      </c>
      <c r="AT21" s="96">
        <v>0.84520901537095228</v>
      </c>
      <c r="AU21" s="153"/>
      <c r="AV21" s="124">
        <v>158.69671943989604</v>
      </c>
      <c r="AW21" s="124">
        <v>222.0954120799999</v>
      </c>
      <c r="AX21" s="96">
        <v>0.39949592445176629</v>
      </c>
      <c r="AY21" s="153"/>
      <c r="AZ21" s="124">
        <v>41.120701693194064</v>
      </c>
      <c r="BA21" s="124">
        <v>88.846886239999975</v>
      </c>
      <c r="BB21" s="96">
        <v>1.1606364332713983</v>
      </c>
      <c r="BC21" s="153"/>
      <c r="BD21" s="124">
        <v>44.855287077005961</v>
      </c>
      <c r="BE21" s="124">
        <v>89.95631302000001</v>
      </c>
      <c r="BF21" s="96">
        <v>1.0054784816239435</v>
      </c>
      <c r="BG21" s="153"/>
      <c r="BH21" s="124">
        <v>85.975988770200019</v>
      </c>
      <c r="BI21" s="124">
        <v>178.80319925999996</v>
      </c>
      <c r="BJ21" s="96">
        <v>1.0796876176430159</v>
      </c>
      <c r="BK21" s="100"/>
      <c r="BL21" s="124">
        <v>58.987069499799986</v>
      </c>
      <c r="BM21" s="124">
        <v>92.807802240000015</v>
      </c>
      <c r="BN21" s="96">
        <v>0.57335841612397287</v>
      </c>
      <c r="BO21" s="153"/>
      <c r="BP21" s="124">
        <v>144.96305827</v>
      </c>
      <c r="BQ21" s="124">
        <v>271.61100150000004</v>
      </c>
      <c r="BR21" s="96">
        <v>0.87365667323403684</v>
      </c>
      <c r="BS21" s="100"/>
      <c r="BT21" s="124">
        <v>77.132353810000012</v>
      </c>
      <c r="BU21" s="124">
        <v>99.427779050000012</v>
      </c>
      <c r="BV21" s="96">
        <v>0.28905412759631688</v>
      </c>
      <c r="BW21" s="153"/>
      <c r="BX21" s="124">
        <v>222.0954120799999</v>
      </c>
      <c r="BY21" s="124">
        <v>371.03878055000001</v>
      </c>
      <c r="BZ21" s="96">
        <v>0.67062784897307981</v>
      </c>
      <c r="CA21" s="153"/>
      <c r="CB21" s="124">
        <v>88.846886239999975</v>
      </c>
      <c r="CC21" s="124">
        <v>92.137528189999998</v>
      </c>
      <c r="CD21" s="96">
        <v>3.7037223129138035E-2</v>
      </c>
      <c r="CE21" s="153"/>
      <c r="CF21" s="124">
        <v>89.95631302000001</v>
      </c>
      <c r="CG21" s="124">
        <v>89.728393580000017</v>
      </c>
      <c r="CH21" s="96">
        <v>-2.5336680923029866E-3</v>
      </c>
      <c r="CI21" s="153"/>
      <c r="CJ21" s="124">
        <v>178.80319925999996</v>
      </c>
      <c r="CK21" s="124">
        <v>181.86592177</v>
      </c>
      <c r="CL21" s="96">
        <v>1.7129014037083869E-2</v>
      </c>
      <c r="CM21" s="153"/>
      <c r="CN21" s="124">
        <v>92.807802240000015</v>
      </c>
      <c r="CO21" s="124">
        <v>93.095154509999958</v>
      </c>
      <c r="CP21" s="96">
        <v>3.0962081103574966E-3</v>
      </c>
      <c r="CQ21" s="153"/>
      <c r="CR21" s="124">
        <v>271.61100150000004</v>
      </c>
      <c r="CS21" s="124">
        <v>274.96107627999993</v>
      </c>
      <c r="CT21" s="96">
        <v>1.2334090892853197E-2</v>
      </c>
      <c r="CU21" s="153"/>
      <c r="CV21" s="124">
        <v>99.427779050000012</v>
      </c>
      <c r="CW21" s="124">
        <v>104.13261961000001</v>
      </c>
      <c r="CX21" s="96">
        <v>4.7319175837509497E-2</v>
      </c>
      <c r="CY21" s="153"/>
      <c r="CZ21" s="124">
        <v>371.03878055000001</v>
      </c>
      <c r="DA21" s="124">
        <v>379.09369588999994</v>
      </c>
      <c r="DB21" s="96">
        <v>2.1709092855630673E-2</v>
      </c>
      <c r="DC21" s="153"/>
      <c r="DD21" s="124">
        <v>92.137528189999998</v>
      </c>
      <c r="DE21" s="124">
        <v>97.779507000000009</v>
      </c>
      <c r="DF21" s="96">
        <v>6.1234319183877943E-2</v>
      </c>
      <c r="DG21" s="153"/>
      <c r="DH21" s="124">
        <v>89.728393580000017</v>
      </c>
      <c r="DI21" s="124">
        <v>82.012264399999992</v>
      </c>
      <c r="DJ21" s="96">
        <v>-8.599428644758339E-2</v>
      </c>
      <c r="DK21" s="153"/>
      <c r="DL21" s="124">
        <v>181.86592177</v>
      </c>
      <c r="DM21" s="124">
        <v>179.79177140000002</v>
      </c>
      <c r="DN21" s="96">
        <v>-1.1404832471160239E-2</v>
      </c>
      <c r="DO21" s="153"/>
      <c r="DP21" s="124">
        <v>93.095154509999958</v>
      </c>
      <c r="DQ21" s="124">
        <v>87.761786540000003</v>
      </c>
      <c r="DR21" s="96">
        <v>-5.7289426050923659E-2</v>
      </c>
      <c r="DS21" s="153"/>
      <c r="DT21" s="124">
        <v>274.96107627999993</v>
      </c>
      <c r="DU21" s="124">
        <v>267.55355794000002</v>
      </c>
      <c r="DV21" s="96">
        <v>-2.6940243470885472E-2</v>
      </c>
      <c r="DW21" s="153"/>
      <c r="DX21" s="124">
        <v>104.13261961000001</v>
      </c>
      <c r="DY21" s="124">
        <v>97.137450720000032</v>
      </c>
      <c r="DZ21" s="96">
        <v>-6.7175577798757477E-2</v>
      </c>
      <c r="EA21" s="153"/>
      <c r="EB21" s="124">
        <v>379.09369588999994</v>
      </c>
      <c r="EC21" s="124">
        <v>364.69100865999997</v>
      </c>
      <c r="ED21" s="96">
        <v>-3.7992420834608492E-2</v>
      </c>
      <c r="EE21" s="153"/>
      <c r="EF21" s="124">
        <v>97.779507000000009</v>
      </c>
      <c r="EG21" s="124">
        <v>88.707000160000007</v>
      </c>
      <c r="EH21" s="96">
        <v>-9.2785360842533207E-2</v>
      </c>
      <c r="EI21" s="153"/>
      <c r="EJ21" s="124">
        <v>82.012264399999992</v>
      </c>
      <c r="EK21" s="124">
        <v>87.993534239999974</v>
      </c>
      <c r="EL21" s="96">
        <v>7.2931407073793489E-2</v>
      </c>
      <c r="EM21" s="153"/>
      <c r="EN21" s="124">
        <v>179.79177140000002</v>
      </c>
      <c r="EO21" s="124">
        <v>176.70053440000004</v>
      </c>
      <c r="EP21" s="96">
        <v>-1.7193428686581025E-2</v>
      </c>
      <c r="EQ21" s="153"/>
      <c r="ER21" s="124">
        <v>87.761786540000003</v>
      </c>
      <c r="ES21" s="124">
        <v>86.136269450000043</v>
      </c>
      <c r="ET21" s="96">
        <v>-1.8521923425739321E-2</v>
      </c>
      <c r="EU21" s="153"/>
      <c r="EV21" s="124">
        <v>267.55355794000002</v>
      </c>
      <c r="EW21" s="124">
        <v>262.83680385000002</v>
      </c>
      <c r="EX21" s="96">
        <v>-1.7629195912460063E-2</v>
      </c>
      <c r="EY21" s="153"/>
      <c r="EZ21" s="124">
        <v>97.137093390000004</v>
      </c>
      <c r="FA21" s="124">
        <v>101.12814793999993</v>
      </c>
      <c r="FB21" s="96">
        <v>4.1086822867718198E-2</v>
      </c>
      <c r="FC21" s="153"/>
      <c r="FD21" s="124">
        <v>364.69065132999998</v>
      </c>
      <c r="FE21" s="124">
        <v>363.96495178999999</v>
      </c>
      <c r="FF21" s="96">
        <v>-1.9899044227029701E-3</v>
      </c>
      <c r="FG21" s="153"/>
      <c r="FH21" s="124">
        <v>88.707000160000007</v>
      </c>
      <c r="FI21" s="124">
        <v>86.29780525999999</v>
      </c>
      <c r="FJ21" s="96">
        <v>-2.7159016714065114E-2</v>
      </c>
      <c r="FK21" s="153"/>
      <c r="FL21" s="124">
        <v>87.993534239999974</v>
      </c>
      <c r="FM21" s="124">
        <v>89.788842450000018</v>
      </c>
      <c r="FN21" s="96">
        <v>2.0402728740311647E-2</v>
      </c>
      <c r="FO21" s="153"/>
      <c r="FP21" s="124">
        <v>176.70053440000009</v>
      </c>
      <c r="FQ21" s="124">
        <v>176.08664771000005</v>
      </c>
      <c r="FR21" s="96">
        <v>-3.4741643090358608E-3</v>
      </c>
      <c r="FS21" s="153"/>
      <c r="FT21" s="124">
        <v>86.136269450000043</v>
      </c>
      <c r="FU21" s="124">
        <v>89.236925460000009</v>
      </c>
      <c r="FV21" s="96">
        <v>3.5997101218782405E-2</v>
      </c>
      <c r="FW21" s="153"/>
      <c r="FX21" s="124">
        <v>262.83680385000002</v>
      </c>
      <c r="FY21" s="124">
        <v>265.32357317000003</v>
      </c>
      <c r="FZ21" s="96">
        <v>9.4612675377805829E-3</v>
      </c>
      <c r="GA21" s="153"/>
      <c r="GB21" s="124">
        <f t="shared" ref="GB21" si="16">FA21</f>
        <v>101.12814793999993</v>
      </c>
      <c r="GC21" s="124">
        <f>SUM(GC16:GC19)</f>
        <v>99.028186609999963</v>
      </c>
      <c r="GD21" s="96">
        <f t="shared" ref="GD21" si="17">(GC21-GB21)/GB21</f>
        <v>-2.076534943808022E-2</v>
      </c>
      <c r="GE21" s="153"/>
      <c r="GF21" s="124">
        <f t="shared" si="2"/>
        <v>363.96495178999999</v>
      </c>
      <c r="GG21" s="124">
        <f>SUM(GG16:GG19)</f>
        <v>364.35175978000001</v>
      </c>
      <c r="GH21" s="96">
        <f t="shared" ref="GH21" si="18">(GG21-GF21)/GF21</f>
        <v>1.0627616425638766E-3</v>
      </c>
      <c r="GJ21" s="124">
        <f t="shared" ref="GJ21" si="19">FI21</f>
        <v>86.29780525999999</v>
      </c>
      <c r="GK21" s="124">
        <f>SUM(GK16:GK19)</f>
        <v>90.215970110000029</v>
      </c>
      <c r="GL21" s="96">
        <f t="shared" ref="GL21" si="20">(GK21-GJ21)/GJ21</f>
        <v>4.5402833110243103E-2</v>
      </c>
      <c r="GN21" s="124">
        <f t="shared" ref="GN21" si="21">FM21</f>
        <v>89.788842450000018</v>
      </c>
      <c r="GO21" s="124">
        <f>SUM(GO16:GO19)</f>
        <v>87.455771489999989</v>
      </c>
      <c r="GP21" s="96">
        <f t="shared" ref="GP21" si="22">(GO21-GN21)/GN21</f>
        <v>-2.5983974136867032E-2</v>
      </c>
      <c r="GR21" s="124">
        <f t="shared" si="8"/>
        <v>176.08664771000002</v>
      </c>
      <c r="GS21" s="124">
        <f t="shared" si="8"/>
        <v>177.67174160000002</v>
      </c>
      <c r="GT21" s="96">
        <f t="shared" si="9"/>
        <v>9.0017835572093752E-3</v>
      </c>
      <c r="GU21" s="194"/>
    </row>
    <row r="22" spans="2:203" s="6" customFormat="1">
      <c r="B22" s="10" t="s">
        <v>118</v>
      </c>
      <c r="C22" s="19">
        <v>0.66200000000000003</v>
      </c>
      <c r="D22" s="19">
        <v>0.69299999999999995</v>
      </c>
      <c r="E22" s="69">
        <v>0.68574157946290915</v>
      </c>
      <c r="F22" s="69">
        <v>0.74507413878236328</v>
      </c>
      <c r="H22" s="70">
        <v>0.68780768930218006</v>
      </c>
      <c r="I22" s="70">
        <v>0.72818723874400593</v>
      </c>
      <c r="J22" s="70"/>
      <c r="L22" s="70">
        <v>0.69363965399623351</v>
      </c>
      <c r="M22" s="70">
        <v>0.73370625670607237</v>
      </c>
      <c r="N22" s="70"/>
      <c r="P22" s="70">
        <v>0.70526070134869134</v>
      </c>
      <c r="Q22" s="70">
        <v>0.74462250335617552</v>
      </c>
      <c r="R22" s="70"/>
      <c r="T22" s="70">
        <v>0.66274413178759817</v>
      </c>
      <c r="U22" s="70">
        <v>0.77881856865226007</v>
      </c>
      <c r="V22" s="70"/>
      <c r="X22" s="70">
        <v>0.6955527189240337</v>
      </c>
      <c r="Y22" s="70">
        <v>0.76696010639160328</v>
      </c>
      <c r="Z22" s="70"/>
      <c r="AB22" s="70">
        <v>0.76042336861866988</v>
      </c>
      <c r="AC22" s="70">
        <v>0.82593850157084558</v>
      </c>
      <c r="AD22" s="70"/>
      <c r="AF22" s="70">
        <v>0.72818723874400593</v>
      </c>
      <c r="AG22" s="70">
        <v>0.79663868468511323</v>
      </c>
      <c r="AH22" s="70"/>
      <c r="AJ22" s="70">
        <v>0.74452979986895429</v>
      </c>
      <c r="AK22" s="70">
        <v>0.79789851679437473</v>
      </c>
      <c r="AL22" s="70"/>
      <c r="AN22" s="70">
        <v>0.73370565428915746</v>
      </c>
      <c r="AO22" s="70">
        <v>0.79715084391471058</v>
      </c>
      <c r="AP22" s="70"/>
      <c r="AR22" s="70">
        <v>0.77882027003812149</v>
      </c>
      <c r="AS22" s="70">
        <v>0.79260946613568084</v>
      </c>
      <c r="AT22" s="70"/>
      <c r="AV22" s="70">
        <v>0.74507413878236328</v>
      </c>
      <c r="AW22" s="70">
        <v>0.79556776504815363</v>
      </c>
      <c r="AX22" s="70"/>
      <c r="AZ22" s="70">
        <v>0.76696010639160328</v>
      </c>
      <c r="BA22" s="70">
        <v>0.76547076140080716</v>
      </c>
      <c r="BB22" s="70"/>
      <c r="BD22" s="70">
        <v>0.82593850157084558</v>
      </c>
      <c r="BE22" s="70">
        <v>0.75040998954995164</v>
      </c>
      <c r="BF22" s="70"/>
      <c r="BH22" s="19">
        <v>0.79663868468511323</v>
      </c>
      <c r="BI22" s="19">
        <v>0.75781884205414629</v>
      </c>
      <c r="BJ22" s="19"/>
      <c r="BK22" s="74"/>
      <c r="BL22" s="70">
        <v>0.79789851679437473</v>
      </c>
      <c r="BM22" s="70">
        <v>0.7850304842197976</v>
      </c>
      <c r="BN22" s="70"/>
      <c r="BP22" s="19">
        <v>0.79715084391471058</v>
      </c>
      <c r="BQ22" s="19">
        <v>0.7669021770605966</v>
      </c>
      <c r="BR22" s="19"/>
      <c r="BS22" s="74"/>
      <c r="BT22" s="70">
        <v>0.79260946613568084</v>
      </c>
      <c r="BU22" s="70">
        <v>0.81109674341147198</v>
      </c>
      <c r="BV22" s="70"/>
      <c r="BX22" s="19">
        <v>0.79556776504815363</v>
      </c>
      <c r="BY22" s="19">
        <v>0.77826568808413865</v>
      </c>
      <c r="BZ22" s="19"/>
      <c r="CB22" s="19">
        <v>0.76547076140080716</v>
      </c>
      <c r="CC22" s="19">
        <v>0.76138740267805094</v>
      </c>
      <c r="CD22" s="19"/>
      <c r="CF22" s="19">
        <v>0.75040998954995164</v>
      </c>
      <c r="CG22" s="19">
        <v>0.72146633809068594</v>
      </c>
      <c r="CH22" s="19"/>
      <c r="CJ22" s="19">
        <v>0.75781884205414629</v>
      </c>
      <c r="CK22" s="19">
        <v>0.74115381233697142</v>
      </c>
      <c r="CL22" s="19"/>
      <c r="CN22" s="19">
        <v>0.7850304842197976</v>
      </c>
      <c r="CO22" s="19">
        <v>0.75524450788906383</v>
      </c>
      <c r="CP22" s="19"/>
      <c r="CR22" s="19">
        <v>0.7669021770605966</v>
      </c>
      <c r="CS22" s="19">
        <v>0.7458653333894546</v>
      </c>
      <c r="CT22" s="19"/>
      <c r="CV22" s="19">
        <v>0.81109674341147198</v>
      </c>
      <c r="CW22" s="19">
        <v>0.81922522698071465</v>
      </c>
      <c r="CX22" s="19"/>
      <c r="CZ22" s="19">
        <v>0.77826568808413865</v>
      </c>
      <c r="DA22" s="19">
        <v>0.7646746181598687</v>
      </c>
      <c r="DB22" s="19"/>
      <c r="DD22" s="19">
        <v>0.76138740267805094</v>
      </c>
      <c r="DE22" s="19">
        <v>0.7921792432078153</v>
      </c>
      <c r="DF22" s="19"/>
      <c r="DH22" s="19">
        <v>0.72146633809068594</v>
      </c>
      <c r="DI22" s="19">
        <v>0.70340325006128857</v>
      </c>
      <c r="DJ22" s="19"/>
      <c r="DL22" s="19">
        <v>0.74115381233697142</v>
      </c>
      <c r="DM22" s="19">
        <v>0.74905571532418713</v>
      </c>
      <c r="DN22" s="19"/>
      <c r="DP22" s="19">
        <v>0.75524450788906383</v>
      </c>
      <c r="DQ22" s="19">
        <v>0.68710287860694275</v>
      </c>
      <c r="DR22" s="19"/>
      <c r="DT22" s="19">
        <v>0.7458653333894546</v>
      </c>
      <c r="DU22" s="19">
        <v>0.72753830423658727</v>
      </c>
      <c r="DV22" s="19"/>
      <c r="DX22" s="19">
        <v>0.81922522698071465</v>
      </c>
      <c r="DY22" s="19">
        <v>0.76710353125494268</v>
      </c>
      <c r="DZ22" s="19"/>
      <c r="EB22" s="19">
        <v>0.7646746181598687</v>
      </c>
      <c r="EC22" s="19">
        <v>0.73767239660118222</v>
      </c>
      <c r="ED22" s="19"/>
      <c r="EF22" s="19">
        <v>0.7921792432078153</v>
      </c>
      <c r="EG22" s="19">
        <v>0.73836076359615799</v>
      </c>
      <c r="EH22" s="19"/>
      <c r="EJ22" s="19">
        <v>0.70340325006128857</v>
      </c>
      <c r="EK22" s="19">
        <v>0.69650172496510132</v>
      </c>
      <c r="EL22" s="19"/>
      <c r="EN22" s="19">
        <v>0.74905571532418713</v>
      </c>
      <c r="EO22" s="19">
        <v>0.71690511580409433</v>
      </c>
      <c r="EP22" s="19"/>
      <c r="ER22" s="19">
        <v>0.68710287860694275</v>
      </c>
      <c r="ES22" s="19">
        <v>0.69905428240238188</v>
      </c>
      <c r="ET22" s="19"/>
      <c r="EV22" s="19">
        <v>0.72753830423658727</v>
      </c>
      <c r="EW22" s="19">
        <v>0.7109554867723954</v>
      </c>
      <c r="EX22" s="19"/>
      <c r="EZ22" s="19">
        <v>0.7671007088413121</v>
      </c>
      <c r="FA22" s="19">
        <v>0.77965049953502752</v>
      </c>
      <c r="FB22" s="19"/>
      <c r="FD22" s="19">
        <v>0.73767167368384778</v>
      </c>
      <c r="FE22" s="19">
        <v>0.72879753170669881</v>
      </c>
      <c r="FF22" s="19"/>
      <c r="FH22" s="19">
        <v>0.73836076359615799</v>
      </c>
      <c r="FI22" s="19">
        <v>0.72839555067541828</v>
      </c>
      <c r="FJ22" s="19"/>
      <c r="FL22" s="19">
        <v>0.69650172496510132</v>
      </c>
      <c r="FM22" s="19">
        <v>0.74875967386724962</v>
      </c>
      <c r="FN22" s="19"/>
      <c r="FP22" s="19">
        <v>0.71690511580409444</v>
      </c>
      <c r="FQ22" s="19">
        <v>0.7386391250356793</v>
      </c>
      <c r="FR22" s="19"/>
      <c r="FT22" s="19">
        <v>0.69905428240238188</v>
      </c>
      <c r="FU22" s="19">
        <v>0.75309014632663829</v>
      </c>
      <c r="FV22" s="19"/>
      <c r="FX22" s="19">
        <v>0.7109554867723954</v>
      </c>
      <c r="FY22" s="19">
        <v>0.74343717327445236</v>
      </c>
      <c r="FZ22" s="19"/>
      <c r="GB22" s="19">
        <f>GB21/GB$13</f>
        <v>0.77965049953502752</v>
      </c>
      <c r="GC22" s="19">
        <f>GC21/GC$13</f>
        <v>0.8049385920310409</v>
      </c>
      <c r="GD22" s="19"/>
      <c r="GF22" s="19">
        <f>GF21/GF$13</f>
        <v>0.72879753170669892</v>
      </c>
      <c r="GG22" s="19">
        <f>GG21/GG$13</f>
        <v>0.75920305583372161</v>
      </c>
      <c r="GH22" s="19"/>
      <c r="GJ22" s="19">
        <f>GJ21/GJ$13</f>
        <v>0.72839555067541828</v>
      </c>
      <c r="GK22" s="19">
        <f>GK21/GK$13</f>
        <v>0.75828128818741614</v>
      </c>
      <c r="GL22" s="19"/>
      <c r="GN22" s="19">
        <f>GN21/GN$13</f>
        <v>0.74875967386724962</v>
      </c>
      <c r="GO22" s="19">
        <f>GO21/GO$13</f>
        <v>0.75241713448750391</v>
      </c>
      <c r="GP22" s="19"/>
      <c r="GR22" s="19">
        <f>GR21/GR13</f>
        <v>0.73863912503567919</v>
      </c>
      <c r="GS22" s="19">
        <f>GS21/GS13</f>
        <v>0.75538338274658512</v>
      </c>
      <c r="GT22" s="19"/>
    </row>
    <row r="23" spans="2:203" ht="5.0999999999999996" customHeight="1">
      <c r="B23" s="153"/>
      <c r="C23" s="153"/>
      <c r="D23" s="153"/>
      <c r="E23" s="34"/>
      <c r="F23" s="34"/>
      <c r="G23" s="153"/>
      <c r="H23" s="146"/>
      <c r="I23" s="146"/>
      <c r="J23" s="146"/>
      <c r="K23" s="153"/>
      <c r="L23" s="146"/>
      <c r="M23" s="146"/>
      <c r="N23" s="146"/>
      <c r="O23" s="153"/>
      <c r="P23" s="146"/>
      <c r="Q23" s="146"/>
      <c r="R23" s="146"/>
      <c r="S23" s="153"/>
      <c r="T23" s="146"/>
      <c r="U23" s="146"/>
      <c r="V23" s="146"/>
      <c r="W23" s="153"/>
      <c r="X23" s="146"/>
      <c r="Y23" s="146"/>
      <c r="Z23" s="146"/>
      <c r="AA23" s="153"/>
      <c r="AB23" s="146"/>
      <c r="AC23" s="146"/>
      <c r="AD23" s="146"/>
      <c r="AE23" s="153"/>
      <c r="AF23" s="146"/>
      <c r="AG23" s="146"/>
      <c r="AH23" s="146"/>
      <c r="AI23" s="153"/>
      <c r="AJ23" s="146"/>
      <c r="AK23" s="146"/>
      <c r="AL23" s="146"/>
      <c r="AM23" s="153"/>
      <c r="AN23" s="146"/>
      <c r="AO23" s="146"/>
      <c r="AP23" s="146"/>
      <c r="AQ23" s="153"/>
      <c r="AR23" s="146"/>
      <c r="AS23" s="146"/>
      <c r="AT23" s="146"/>
      <c r="AU23" s="153"/>
      <c r="AV23" s="146"/>
      <c r="AW23" s="146"/>
      <c r="AX23" s="146"/>
      <c r="AY23" s="153"/>
      <c r="AZ23" s="146"/>
      <c r="BA23" s="146"/>
      <c r="BB23" s="146"/>
      <c r="BC23" s="153"/>
      <c r="BD23" s="146"/>
      <c r="BE23" s="146"/>
      <c r="BF23" s="146"/>
      <c r="BG23" s="153"/>
      <c r="BH23" s="153"/>
      <c r="BI23" s="153"/>
      <c r="BJ23" s="153"/>
      <c r="BK23" s="146"/>
      <c r="BL23" s="146"/>
      <c r="BM23" s="146"/>
      <c r="BN23" s="146"/>
      <c r="BO23" s="153"/>
      <c r="BP23" s="153"/>
      <c r="BQ23" s="153"/>
      <c r="BR23" s="153"/>
      <c r="BS23" s="146"/>
      <c r="BT23" s="146"/>
      <c r="BU23" s="146"/>
      <c r="BV23" s="146"/>
      <c r="BW23" s="153"/>
      <c r="BX23" s="153"/>
      <c r="BY23" s="153"/>
      <c r="BZ23" s="153"/>
      <c r="CA23" s="153"/>
      <c r="CB23" s="153"/>
      <c r="CC23" s="153"/>
      <c r="CD23" s="153"/>
      <c r="CE23" s="153"/>
      <c r="CF23" s="153"/>
      <c r="CG23" s="153"/>
      <c r="CH23" s="153"/>
      <c r="CI23" s="153"/>
      <c r="CJ23" s="153"/>
      <c r="CK23" s="153"/>
      <c r="CL23" s="153"/>
      <c r="CM23" s="153"/>
      <c r="CN23" s="153"/>
      <c r="CO23" s="153"/>
      <c r="CP23" s="153"/>
      <c r="CQ23" s="153"/>
      <c r="CR23" s="153"/>
      <c r="CS23" s="153"/>
      <c r="CT23" s="153"/>
      <c r="CU23" s="153"/>
      <c r="CV23" s="153"/>
      <c r="CW23" s="153"/>
      <c r="CX23" s="153"/>
      <c r="CY23" s="153"/>
      <c r="CZ23" s="153"/>
      <c r="DA23" s="153"/>
      <c r="DB23" s="153"/>
      <c r="DC23" s="153"/>
      <c r="DD23" s="153"/>
      <c r="DE23" s="153"/>
      <c r="DF23" s="153"/>
      <c r="DG23" s="153"/>
      <c r="DH23" s="153"/>
      <c r="DI23" s="153"/>
      <c r="DJ23" s="153"/>
      <c r="DK23" s="153"/>
      <c r="DL23" s="153"/>
      <c r="DM23" s="153"/>
      <c r="DN23" s="153"/>
      <c r="DO23" s="153"/>
      <c r="DP23" s="153"/>
      <c r="DQ23" s="153"/>
      <c r="DR23" s="153"/>
      <c r="DS23" s="153"/>
      <c r="DT23" s="153"/>
      <c r="DU23" s="153"/>
      <c r="DV23" s="153"/>
      <c r="DW23" s="153"/>
      <c r="DX23" s="153"/>
      <c r="DY23" s="153"/>
      <c r="DZ23" s="153"/>
      <c r="EA23" s="153"/>
      <c r="EB23" s="153"/>
      <c r="EC23" s="153"/>
      <c r="ED23" s="153"/>
      <c r="EE23" s="153"/>
      <c r="EF23" s="153"/>
      <c r="EG23" s="153"/>
      <c r="EH23" s="153"/>
      <c r="EI23" s="153"/>
      <c r="EJ23" s="153"/>
      <c r="EK23" s="153"/>
      <c r="EL23" s="153"/>
      <c r="EM23" s="153"/>
      <c r="EN23" s="153"/>
      <c r="EO23" s="153"/>
      <c r="EP23" s="153"/>
      <c r="EQ23" s="153"/>
      <c r="ER23" s="153"/>
      <c r="ES23" s="153"/>
      <c r="ET23" s="153"/>
      <c r="EU23" s="153"/>
      <c r="EV23" s="153"/>
      <c r="EW23" s="153"/>
      <c r="EX23" s="153"/>
      <c r="EY23" s="153"/>
      <c r="EZ23" s="153"/>
      <c r="FA23" s="153"/>
      <c r="FB23" s="153"/>
      <c r="FC23" s="153"/>
      <c r="FD23" s="153"/>
      <c r="FE23" s="153"/>
      <c r="FF23" s="153"/>
      <c r="FG23" s="153"/>
      <c r="FH23" s="153"/>
      <c r="FI23" s="153"/>
      <c r="FJ23" s="153"/>
      <c r="FK23" s="153"/>
      <c r="FL23" s="153"/>
      <c r="FM23" s="153"/>
      <c r="FN23" s="153"/>
      <c r="FO23" s="153"/>
      <c r="FP23" s="153"/>
      <c r="FQ23" s="153"/>
      <c r="FR23" s="153"/>
      <c r="FS23" s="153"/>
      <c r="FT23" s="153"/>
      <c r="FU23" s="153"/>
      <c r="FV23" s="153"/>
      <c r="FW23" s="153"/>
      <c r="FX23" s="153"/>
      <c r="FY23" s="153"/>
      <c r="FZ23" s="153"/>
      <c r="GA23" s="153"/>
      <c r="GB23" s="153"/>
      <c r="GC23" s="153"/>
      <c r="GD23" s="153"/>
      <c r="GE23" s="153"/>
      <c r="GF23" s="153"/>
      <c r="GH23" s="153"/>
    </row>
    <row r="24" spans="2:203">
      <c r="B24" s="153" t="s">
        <v>14</v>
      </c>
      <c r="C24" s="34">
        <v>-30.6</v>
      </c>
      <c r="D24" s="34">
        <v>-29.5</v>
      </c>
      <c r="E24" s="34">
        <v>-28.524999999999999</v>
      </c>
      <c r="F24" s="34">
        <v>-30.586063799999998</v>
      </c>
      <c r="G24" s="153"/>
      <c r="H24" s="123">
        <v>-14.744999999999999</v>
      </c>
      <c r="I24" s="123">
        <v>-15.40099433</v>
      </c>
      <c r="J24" s="56">
        <v>4.4489272973889486E-2</v>
      </c>
      <c r="K24" s="153"/>
      <c r="L24" s="123">
        <v>-21.196999999999999</v>
      </c>
      <c r="M24" s="123">
        <v>-23.151</v>
      </c>
      <c r="N24" s="56">
        <v>9.2182856064537466E-2</v>
      </c>
      <c r="O24" s="153"/>
      <c r="P24" s="123">
        <v>-6.5019999999999998</v>
      </c>
      <c r="Q24" s="123">
        <v>-7.7500056700000002</v>
      </c>
      <c r="R24" s="56">
        <v>0.19194181328821908</v>
      </c>
      <c r="S24" s="153"/>
      <c r="T24" s="123">
        <v>-7.3279999999999994</v>
      </c>
      <c r="U24" s="123">
        <v>-7.4350637999999982</v>
      </c>
      <c r="V24" s="56">
        <v>1.4610234716157045E-2</v>
      </c>
      <c r="W24" s="153"/>
      <c r="X24" s="123">
        <v>-7.7915173600000012</v>
      </c>
      <c r="Y24" s="123">
        <v>-9.2976965500000013</v>
      </c>
      <c r="Z24" s="56">
        <v>0.19331012438378239</v>
      </c>
      <c r="AA24" s="153"/>
      <c r="AB24" s="123">
        <v>-7.6094769699999985</v>
      </c>
      <c r="AC24" s="123">
        <v>-9.5209115639999986</v>
      </c>
      <c r="AD24" s="56">
        <v>0.25119132386309073</v>
      </c>
      <c r="AE24" s="153"/>
      <c r="AF24" s="123">
        <v>-15.40099433</v>
      </c>
      <c r="AG24" s="123">
        <v>-18.818608114</v>
      </c>
      <c r="AH24" s="56">
        <v>0.22190864503746624</v>
      </c>
      <c r="AI24" s="153"/>
      <c r="AJ24" s="123">
        <v>-7.7502283100000007</v>
      </c>
      <c r="AK24" s="123">
        <v>-12.075215755999999</v>
      </c>
      <c r="AL24" s="56">
        <v>0.5580464565694836</v>
      </c>
      <c r="AM24" s="153"/>
      <c r="AN24" s="123">
        <v>-23.15122264</v>
      </c>
      <c r="AO24" s="123">
        <v>-30.893823869999999</v>
      </c>
      <c r="AP24" s="56">
        <v>0.33443595400540788</v>
      </c>
      <c r="AQ24" s="153"/>
      <c r="AR24" s="123">
        <v>-7.4348411599999995</v>
      </c>
      <c r="AS24" s="123">
        <v>-13.61566506000001</v>
      </c>
      <c r="AT24" s="56">
        <v>0.83133234012493828</v>
      </c>
      <c r="AU24" s="153"/>
      <c r="AV24" s="123">
        <v>-30.586063799999998</v>
      </c>
      <c r="AW24" s="123">
        <v>-44.50948893000001</v>
      </c>
      <c r="AX24" s="56">
        <v>0.45522121516008912</v>
      </c>
      <c r="AY24" s="153"/>
      <c r="AZ24" s="123">
        <v>-9.2976965500000013</v>
      </c>
      <c r="BA24" s="123">
        <v>-19.480093480000001</v>
      </c>
      <c r="BB24" s="56">
        <v>1.0951526407903684</v>
      </c>
      <c r="BC24" s="153"/>
      <c r="BD24" s="123">
        <v>-9.5209115639999986</v>
      </c>
      <c r="BE24" s="123">
        <v>-17.966081019999994</v>
      </c>
      <c r="BF24" s="56">
        <v>0.88701269823075068</v>
      </c>
      <c r="BG24" s="153"/>
      <c r="BH24" s="123">
        <v>-18.818608114</v>
      </c>
      <c r="BI24" s="123">
        <v>-37.446174499999998</v>
      </c>
      <c r="BJ24" s="56">
        <v>0.98984825408751265</v>
      </c>
      <c r="BK24" s="146"/>
      <c r="BL24" s="123">
        <v>-12.075215755999999</v>
      </c>
      <c r="BM24" s="123">
        <v>-18.469991220000011</v>
      </c>
      <c r="BN24" s="56">
        <v>0.52957856763946787</v>
      </c>
      <c r="BO24" s="153"/>
      <c r="BP24" s="123">
        <v>-30.893823869999999</v>
      </c>
      <c r="BQ24" s="123">
        <v>-55.916165720000009</v>
      </c>
      <c r="BR24" s="56">
        <v>0.80994641373282394</v>
      </c>
      <c r="BS24" s="146"/>
      <c r="BT24" s="123">
        <v>-13.61566506000001</v>
      </c>
      <c r="BU24" s="123">
        <v>-17.140772310000013</v>
      </c>
      <c r="BV24" s="56">
        <v>0.25890084946023201</v>
      </c>
      <c r="BW24" s="153"/>
      <c r="BX24" s="123">
        <v>-44.50948893000001</v>
      </c>
      <c r="BY24" s="123">
        <v>-73.056938030000026</v>
      </c>
      <c r="BZ24" s="56">
        <v>0.64137894606915247</v>
      </c>
      <c r="CA24" s="153"/>
      <c r="CB24" s="123">
        <v>-19.480093480000001</v>
      </c>
      <c r="CC24" s="123">
        <v>-18.53444696</v>
      </c>
      <c r="CD24" s="56">
        <v>-4.8544249593611311E-2</v>
      </c>
      <c r="CE24" s="153"/>
      <c r="CF24" s="123">
        <v>-17.966081019999994</v>
      </c>
      <c r="CG24" s="123">
        <v>-15.442553039999998</v>
      </c>
      <c r="CH24" s="56">
        <v>-0.14046068127995096</v>
      </c>
      <c r="CI24" s="153"/>
      <c r="CJ24" s="123">
        <v>-37.446174499999998</v>
      </c>
      <c r="CK24" s="123">
        <v>-33.976999999999997</v>
      </c>
      <c r="CL24" s="56">
        <v>-9.2644296682428837E-2</v>
      </c>
      <c r="CM24" s="153"/>
      <c r="CN24" s="123">
        <v>-18.469991220000011</v>
      </c>
      <c r="CO24" s="123">
        <v>-17.088095139999997</v>
      </c>
      <c r="CP24" s="56">
        <v>-7.4818448127016171E-2</v>
      </c>
      <c r="CQ24" s="153"/>
      <c r="CR24" s="123">
        <v>-55.916165720000009</v>
      </c>
      <c r="CS24" s="123">
        <v>-51.065095139999997</v>
      </c>
      <c r="CT24" s="56">
        <v>-8.6756137827685292E-2</v>
      </c>
      <c r="CU24" s="153"/>
      <c r="CV24" s="123">
        <v>-17.140772310000013</v>
      </c>
      <c r="CW24" s="123">
        <v>-17.164086890000014</v>
      </c>
      <c r="CX24" s="56">
        <v>1.3601825856119172E-3</v>
      </c>
      <c r="CY24" s="153"/>
      <c r="CZ24" s="123">
        <v>-73.056938030000026</v>
      </c>
      <c r="DA24" s="123">
        <v>-68.229182030000004</v>
      </c>
      <c r="DB24" s="56">
        <v>-6.6082101579696059E-2</v>
      </c>
      <c r="DC24" s="153"/>
      <c r="DD24" s="123">
        <v>-18.53444696</v>
      </c>
      <c r="DE24" s="123">
        <v>-19.636549649999996</v>
      </c>
      <c r="DF24" s="56">
        <v>5.9462399519041018E-2</v>
      </c>
      <c r="DG24" s="153"/>
      <c r="DH24" s="123">
        <v>-15.442553039999998</v>
      </c>
      <c r="DI24" s="123">
        <v>-15.932664030000003</v>
      </c>
      <c r="DJ24" s="56">
        <v>3.1737691865489956E-2</v>
      </c>
      <c r="DK24" s="153"/>
      <c r="DL24" s="123">
        <v>-33.976999999999997</v>
      </c>
      <c r="DM24" s="123">
        <v>-35.569213679999997</v>
      </c>
      <c r="DN24" s="56">
        <v>4.6861514553962993E-2</v>
      </c>
      <c r="DO24" s="153"/>
      <c r="DP24" s="123">
        <v>-17.088095139999997</v>
      </c>
      <c r="DQ24" s="123">
        <v>-18.716389660000001</v>
      </c>
      <c r="DR24" s="56">
        <v>9.5288240535861421E-2</v>
      </c>
      <c r="DS24" s="153"/>
      <c r="DT24" s="123">
        <v>-51.065095139999997</v>
      </c>
      <c r="DU24" s="123">
        <v>-54.285603339999994</v>
      </c>
      <c r="DV24" s="56">
        <v>6.3066722800978955E-2</v>
      </c>
      <c r="DW24" s="153"/>
      <c r="DX24" s="123">
        <v>-17.164086890000014</v>
      </c>
      <c r="DY24" s="123">
        <v>-19.679890650000001</v>
      </c>
      <c r="DZ24" s="56">
        <v>0.14657370217962026</v>
      </c>
      <c r="EA24" s="153"/>
      <c r="EB24" s="123">
        <v>-68.229182030000004</v>
      </c>
      <c r="EC24" s="123">
        <v>-73.965493989999999</v>
      </c>
      <c r="ED24" s="56">
        <v>8.4074171627585528E-2</v>
      </c>
      <c r="EE24" s="153"/>
      <c r="EF24" s="123">
        <v>-19.636549649999996</v>
      </c>
      <c r="EG24" s="123">
        <v>-18.487594030000004</v>
      </c>
      <c r="EH24" s="56">
        <v>-5.8511074525762832E-2</v>
      </c>
      <c r="EI24" s="153"/>
      <c r="EJ24" s="123">
        <v>-15.932664030000003</v>
      </c>
      <c r="EK24" s="123">
        <v>-18.777957279999992</v>
      </c>
      <c r="EL24" s="56">
        <v>0.17858239178598859</v>
      </c>
      <c r="EM24" s="153"/>
      <c r="EN24" s="123">
        <v>-35.569213679999997</v>
      </c>
      <c r="EO24" s="123">
        <v>-37.265551309999992</v>
      </c>
      <c r="EP24" s="56">
        <v>4.7691176005777679E-2</v>
      </c>
      <c r="EQ24" s="153"/>
      <c r="ER24" s="123">
        <v>-18.716389660000001</v>
      </c>
      <c r="ES24" s="123">
        <v>-16.517416640000011</v>
      </c>
      <c r="ET24" s="56">
        <v>-0.11748916644429327</v>
      </c>
      <c r="EU24" s="153"/>
      <c r="EV24" s="123">
        <v>-54.285603339999994</v>
      </c>
      <c r="EW24" s="123">
        <v>-53.78296795</v>
      </c>
      <c r="EX24" s="56">
        <v>-9.2590918968313476E-3</v>
      </c>
      <c r="EY24" s="153"/>
      <c r="EZ24" s="123">
        <v>-19.679890650000001</v>
      </c>
      <c r="FA24" s="123">
        <v>-21.02090110999999</v>
      </c>
      <c r="FB24" s="56">
        <v>6.814115402617793E-2</v>
      </c>
      <c r="FC24" s="153"/>
      <c r="FD24" s="123">
        <v>-73.965493989999999</v>
      </c>
      <c r="FE24" s="123">
        <v>-74.803869059999982</v>
      </c>
      <c r="FF24" s="56">
        <v>1.1334678169165347E-2</v>
      </c>
      <c r="FG24" s="153"/>
      <c r="FH24" s="123">
        <v>-18.487594030000004</v>
      </c>
      <c r="FI24" s="123">
        <v>-19.265773330000005</v>
      </c>
      <c r="FJ24" s="56">
        <v>4.2091972526941156E-2</v>
      </c>
      <c r="FK24" s="153"/>
      <c r="FL24" s="123">
        <v>-18.777957279999992</v>
      </c>
      <c r="FM24" s="123">
        <v>-18.452456250000004</v>
      </c>
      <c r="FN24" s="56">
        <v>-1.7334208675970936E-2</v>
      </c>
      <c r="FO24" s="153"/>
      <c r="FP24" s="123">
        <v>-37.265551309999992</v>
      </c>
      <c r="FQ24" s="123">
        <v>-37.718229580000013</v>
      </c>
      <c r="FR24" s="56">
        <v>1.2147365437702449E-2</v>
      </c>
      <c r="FS24" s="153"/>
      <c r="FT24" s="123">
        <v>-16.517416640000011</v>
      </c>
      <c r="FU24" s="123">
        <v>-18.976738669999985</v>
      </c>
      <c r="FV24" s="56">
        <v>0.1488926557706528</v>
      </c>
      <c r="FW24" s="153"/>
      <c r="FX24" s="123">
        <v>-53.78296795</v>
      </c>
      <c r="FY24" s="123">
        <v>-56.694968250000002</v>
      </c>
      <c r="FZ24" s="56">
        <v>5.4143540436577979E-2</v>
      </c>
      <c r="GA24" s="153"/>
      <c r="GB24" s="123">
        <f t="shared" ref="GB24:GB26" si="23">FA24</f>
        <v>-21.02090110999999</v>
      </c>
      <c r="GC24" s="123">
        <v>-20.357986510000003</v>
      </c>
      <c r="GD24" s="56">
        <f>(GC24-GB24)/GB24</f>
        <v>-3.1535974434731863E-2</v>
      </c>
      <c r="GE24" s="153"/>
      <c r="GF24" s="123">
        <f t="shared" ref="GF24:GF26" si="24">FX24+GB24</f>
        <v>-74.803869059999982</v>
      </c>
      <c r="GG24" s="123">
        <f>GC24+FY24</f>
        <v>-77.052954760000006</v>
      </c>
      <c r="GH24" s="56">
        <f>(GG24-GF24)/GF24</f>
        <v>3.0066435443279513E-2</v>
      </c>
      <c r="GJ24" s="123">
        <f t="shared" ref="GJ24" si="25">FI24</f>
        <v>-19.265773330000005</v>
      </c>
      <c r="GK24" s="123">
        <v>-20.091162780000001</v>
      </c>
      <c r="GL24" s="56">
        <f>(GK24-GJ24)/GJ24</f>
        <v>4.2842269337547305E-2</v>
      </c>
      <c r="GN24" s="123">
        <f t="shared" ref="GN24" si="26">FM24</f>
        <v>-18.452456250000004</v>
      </c>
      <c r="GO24" s="123">
        <v>-20.03731303</v>
      </c>
      <c r="GP24" s="56">
        <f>(GO24-GN24)/GN24</f>
        <v>8.5888662112394668E-2</v>
      </c>
      <c r="GR24" s="123">
        <f t="shared" ref="GR24:GS28" si="27">GJ24+GN24</f>
        <v>-37.718229580000013</v>
      </c>
      <c r="GS24" s="123">
        <f t="shared" si="27"/>
        <v>-40.128475809999998</v>
      </c>
      <c r="GT24" s="56">
        <f t="shared" ref="GT24:GT26" si="28">GS24/GR24-1</f>
        <v>6.3901361671492962E-2</v>
      </c>
      <c r="GU24" s="194"/>
    </row>
    <row r="25" spans="2:203">
      <c r="B25" s="153" t="s">
        <v>119</v>
      </c>
      <c r="C25" s="34">
        <v>-7.8</v>
      </c>
      <c r="D25" s="34">
        <v>-7</v>
      </c>
      <c r="E25" s="34">
        <v>-6.8360000000000003</v>
      </c>
      <c r="F25" s="34">
        <v>-8.7443164499999995</v>
      </c>
      <c r="G25" s="153"/>
      <c r="H25" s="123">
        <v>-3.2349999999999999</v>
      </c>
      <c r="I25" s="123">
        <v>-4.5986120499999998</v>
      </c>
      <c r="J25" s="56">
        <v>0.42151840803709428</v>
      </c>
      <c r="K25" s="153"/>
      <c r="L25" s="123">
        <v>-5.2160000000000002</v>
      </c>
      <c r="M25" s="123">
        <v>-6.2519999999999998</v>
      </c>
      <c r="N25" s="56">
        <v>0.1986196319018404</v>
      </c>
      <c r="O25" s="153"/>
      <c r="P25" s="123">
        <v>-1.9810000000000003</v>
      </c>
      <c r="Q25" s="123">
        <v>-1.6533879499999999</v>
      </c>
      <c r="R25" s="56">
        <v>-0.16537710752145399</v>
      </c>
      <c r="S25" s="153"/>
      <c r="T25" s="123">
        <v>-1.62</v>
      </c>
      <c r="U25" s="123">
        <v>-2.4923164499999997</v>
      </c>
      <c r="V25" s="56">
        <v>0.5384669444444441</v>
      </c>
      <c r="W25" s="153"/>
      <c r="X25" s="123">
        <v>-1.8884619100000002</v>
      </c>
      <c r="Y25" s="123">
        <v>-1.9900997199999999</v>
      </c>
      <c r="Z25" s="56">
        <v>5.3820418331868659E-2</v>
      </c>
      <c r="AA25" s="153"/>
      <c r="AB25" s="123">
        <v>-2.7101501399999997</v>
      </c>
      <c r="AC25" s="123">
        <v>-1.7685049400000001</v>
      </c>
      <c r="AD25" s="56">
        <v>-0.34745130393403212</v>
      </c>
      <c r="AE25" s="153"/>
      <c r="AF25" s="123">
        <v>-4.5986120499999998</v>
      </c>
      <c r="AG25" s="123">
        <v>-3.75860466</v>
      </c>
      <c r="AH25" s="56">
        <v>-0.18266541749265408</v>
      </c>
      <c r="AI25" s="153"/>
      <c r="AJ25" s="123">
        <v>-1.6532811000000021</v>
      </c>
      <c r="AK25" s="123">
        <v>-3.2102513100000007</v>
      </c>
      <c r="AL25" s="56">
        <v>0.94174560514845096</v>
      </c>
      <c r="AM25" s="153"/>
      <c r="AN25" s="123">
        <v>-6.2518931500000017</v>
      </c>
      <c r="AO25" s="123">
        <v>-6.9688559700000008</v>
      </c>
      <c r="AP25" s="56">
        <v>0.11467931437695779</v>
      </c>
      <c r="AQ25" s="153"/>
      <c r="AR25" s="123">
        <v>-2.4924232999999969</v>
      </c>
      <c r="AS25" s="123">
        <v>-2.5682920400000002</v>
      </c>
      <c r="AT25" s="56">
        <v>3.0439749138921713E-2</v>
      </c>
      <c r="AU25" s="153"/>
      <c r="AV25" s="123">
        <v>-8.7443164499999995</v>
      </c>
      <c r="AW25" s="123">
        <v>-9.537148010000001</v>
      </c>
      <c r="AX25" s="56">
        <v>9.0668214552093618E-2</v>
      </c>
      <c r="AY25" s="153"/>
      <c r="AZ25" s="123">
        <v>-1.9900997199999999</v>
      </c>
      <c r="BA25" s="123">
        <v>-2.6492100700000001</v>
      </c>
      <c r="BB25" s="56">
        <v>0.3311946348095563</v>
      </c>
      <c r="BC25" s="153"/>
      <c r="BD25" s="123">
        <v>-1.7685049400000001</v>
      </c>
      <c r="BE25" s="123">
        <v>-3.5500762399999992</v>
      </c>
      <c r="BF25" s="56">
        <v>1.0073883649994209</v>
      </c>
      <c r="BG25" s="153"/>
      <c r="BH25" s="123">
        <v>-3.75860466</v>
      </c>
      <c r="BI25" s="123">
        <v>-6.1992863099999997</v>
      </c>
      <c r="BJ25" s="56">
        <v>0.64935843771342516</v>
      </c>
      <c r="BK25" s="146"/>
      <c r="BL25" s="123">
        <v>-3.2102513100000007</v>
      </c>
      <c r="BM25" s="123">
        <v>-2.497796430000002</v>
      </c>
      <c r="BN25" s="56">
        <v>-0.22193118581734919</v>
      </c>
      <c r="BO25" s="153"/>
      <c r="BP25" s="123">
        <v>-6.9688559700000008</v>
      </c>
      <c r="BQ25" s="123">
        <v>-8.6970827400000026</v>
      </c>
      <c r="BR25" s="56">
        <v>0.24799289545368544</v>
      </c>
      <c r="BS25" s="146"/>
      <c r="BT25" s="123">
        <v>-2.5682920400000002</v>
      </c>
      <c r="BU25" s="123">
        <v>-2.9076089999998656E-2</v>
      </c>
      <c r="BV25" s="56">
        <v>-0.98867882252206862</v>
      </c>
      <c r="BW25" s="153"/>
      <c r="BX25" s="123">
        <v>-9.537148010000001</v>
      </c>
      <c r="BY25" s="123">
        <v>-8.726158830000001</v>
      </c>
      <c r="BZ25" s="56">
        <v>-8.5034769215037054E-2</v>
      </c>
      <c r="CA25" s="153"/>
      <c r="CB25" s="123">
        <v>-2.6492100700000001</v>
      </c>
      <c r="CC25" s="123">
        <v>-2.3677559100000001</v>
      </c>
      <c r="CD25" s="56">
        <v>-0.10624078595624543</v>
      </c>
      <c r="CE25" s="153"/>
      <c r="CF25" s="123">
        <v>-3.5500762399999992</v>
      </c>
      <c r="CG25" s="123">
        <v>-1.8578946700000005</v>
      </c>
      <c r="CH25" s="56">
        <v>-0.47666062799823111</v>
      </c>
      <c r="CI25" s="153"/>
      <c r="CJ25" s="123">
        <v>-6.1992863099999997</v>
      </c>
      <c r="CK25" s="123">
        <v>-4.2256505800000008</v>
      </c>
      <c r="CL25" s="56">
        <v>-0.31836499095328913</v>
      </c>
      <c r="CM25" s="153"/>
      <c r="CN25" s="123">
        <v>-2.497796430000002</v>
      </c>
      <c r="CO25" s="123">
        <v>-0.8729994300000008</v>
      </c>
      <c r="CP25" s="56">
        <v>-0.65049216200537208</v>
      </c>
      <c r="CQ25" s="153"/>
      <c r="CR25" s="123">
        <v>-8.6970827400000026</v>
      </c>
      <c r="CS25" s="123">
        <v>-5.0986500100000018</v>
      </c>
      <c r="CT25" s="56">
        <v>-0.41375169554843166</v>
      </c>
      <c r="CU25" s="153"/>
      <c r="CV25" s="123">
        <v>-2.9076089999998656E-2</v>
      </c>
      <c r="CW25" s="123">
        <v>-1.2493598399999974</v>
      </c>
      <c r="CX25" s="121" t="s">
        <v>120</v>
      </c>
      <c r="CY25" s="153"/>
      <c r="CZ25" s="123">
        <v>-8.726158830000001</v>
      </c>
      <c r="DA25" s="123">
        <v>-6.3480098499999995</v>
      </c>
      <c r="DB25" s="56">
        <v>-0.27253102153310238</v>
      </c>
      <c r="DC25" s="153"/>
      <c r="DD25" s="123">
        <v>-2.3677559100000001</v>
      </c>
      <c r="DE25" s="123">
        <v>-1.7307593999999999</v>
      </c>
      <c r="DF25" s="56">
        <v>-0.26902963574484334</v>
      </c>
      <c r="DG25" s="153"/>
      <c r="DH25" s="123">
        <v>-1.8578946700000005</v>
      </c>
      <c r="DI25" s="123">
        <v>-1.2992500499999997</v>
      </c>
      <c r="DJ25" s="56">
        <v>-0.30068691676692344</v>
      </c>
      <c r="DK25" s="153"/>
      <c r="DL25" s="123">
        <v>-4.2256505800000008</v>
      </c>
      <c r="DM25" s="123">
        <v>-3.0300094499999997</v>
      </c>
      <c r="DN25" s="56">
        <v>-0.28294841406408971</v>
      </c>
      <c r="DO25" s="153"/>
      <c r="DP25" s="123">
        <v>-0.8729994300000008</v>
      </c>
      <c r="DQ25" s="123">
        <v>-2.6816216600000007</v>
      </c>
      <c r="DR25" s="56">
        <v>2.0717335749004993</v>
      </c>
      <c r="DS25" s="153"/>
      <c r="DT25" s="123">
        <v>-5.0986500100000018</v>
      </c>
      <c r="DU25" s="123">
        <v>-5.7116311100000008</v>
      </c>
      <c r="DV25" s="56">
        <v>0.12022419636526469</v>
      </c>
      <c r="DW25" s="153"/>
      <c r="DX25" s="123">
        <v>-1.2493598399999974</v>
      </c>
      <c r="DY25" s="123">
        <v>-3.6936189499999981</v>
      </c>
      <c r="DZ25" s="56">
        <v>1.9564092199409946</v>
      </c>
      <c r="EA25" s="153"/>
      <c r="EB25" s="123">
        <v>-6.3480098499999995</v>
      </c>
      <c r="EC25" s="123">
        <v>-9.4052500599999984</v>
      </c>
      <c r="ED25" s="56">
        <v>0.48160609108065566</v>
      </c>
      <c r="EE25" s="153"/>
      <c r="EF25" s="123">
        <v>-1.7307593999999999</v>
      </c>
      <c r="EG25" s="123">
        <v>-3.2877347700000001</v>
      </c>
      <c r="EH25" s="56">
        <v>0.89959087900952628</v>
      </c>
      <c r="EI25" s="153"/>
      <c r="EJ25" s="123">
        <v>-1.2992500499999997</v>
      </c>
      <c r="EK25" s="123">
        <v>-3.1675576500000004</v>
      </c>
      <c r="EL25" s="56">
        <v>1.4379892461809034</v>
      </c>
      <c r="EM25" s="153"/>
      <c r="EN25" s="123">
        <v>-3.0300094499999997</v>
      </c>
      <c r="EO25" s="123">
        <v>-6.455292420000001</v>
      </c>
      <c r="EP25" s="56">
        <v>1.1304529000726389</v>
      </c>
      <c r="EQ25" s="153"/>
      <c r="ER25" s="123">
        <v>-2.6816216600000007</v>
      </c>
      <c r="ES25" s="123">
        <v>-1.1002077099999996</v>
      </c>
      <c r="ET25" s="56">
        <v>-0.58972299246717774</v>
      </c>
      <c r="EU25" s="153"/>
      <c r="EV25" s="123">
        <v>-5.7116311100000008</v>
      </c>
      <c r="EW25" s="123">
        <v>-7.5555001300000004</v>
      </c>
      <c r="EX25" s="56">
        <v>0.32282704966217601</v>
      </c>
      <c r="EY25" s="153"/>
      <c r="EZ25" s="123">
        <v>-3.6936189499999981</v>
      </c>
      <c r="FA25" s="123">
        <v>-2.3567724099999996</v>
      </c>
      <c r="FB25" s="56">
        <v>-0.36193407010758355</v>
      </c>
      <c r="FC25" s="153"/>
      <c r="FD25" s="123">
        <v>-9.4052500599999984</v>
      </c>
      <c r="FE25" s="123">
        <v>-9.91227254</v>
      </c>
      <c r="FF25" s="56">
        <v>5.3908452913584912E-2</v>
      </c>
      <c r="FG25" s="153"/>
      <c r="FH25" s="123">
        <v>-3.2877347700000001</v>
      </c>
      <c r="FI25" s="123">
        <v>-2.3540005399999999</v>
      </c>
      <c r="FJ25" s="56">
        <v>-0.28400533963997349</v>
      </c>
      <c r="FK25" s="153"/>
      <c r="FL25" s="123">
        <v>-3.1675576500000004</v>
      </c>
      <c r="FM25" s="123">
        <v>-2.5466550500000005</v>
      </c>
      <c r="FN25" s="56">
        <v>-0.19601935263909084</v>
      </c>
      <c r="FO25" s="153"/>
      <c r="FP25" s="123">
        <v>-6.455292420000001</v>
      </c>
      <c r="FQ25" s="123">
        <v>-4.9006555900000004</v>
      </c>
      <c r="FR25" s="56">
        <v>-0.24083135648253101</v>
      </c>
      <c r="FS25" s="153"/>
      <c r="FT25" s="123">
        <v>-1.1002077099999996</v>
      </c>
      <c r="FU25" s="123">
        <v>-2.0931685099999995</v>
      </c>
      <c r="FV25" s="56">
        <v>0.9025212157438891</v>
      </c>
      <c r="FW25" s="153"/>
      <c r="FX25" s="123">
        <v>-7.5555001300000004</v>
      </c>
      <c r="FY25" s="123">
        <v>-6.9938240999999994</v>
      </c>
      <c r="FZ25" s="56">
        <v>-7.434001989753139E-2</v>
      </c>
      <c r="GA25" s="153"/>
      <c r="GB25" s="123">
        <f>FA25</f>
        <v>-2.3567724099999996</v>
      </c>
      <c r="GC25" s="123">
        <v>-3.5649844500000016</v>
      </c>
      <c r="GD25" s="56">
        <f>(GC25-GB25)/GB25</f>
        <v>0.51265537345627799</v>
      </c>
      <c r="GE25" s="153"/>
      <c r="GF25" s="123">
        <f t="shared" si="24"/>
        <v>-9.91227254</v>
      </c>
      <c r="GG25" s="123">
        <f>GC25+FY25</f>
        <v>-10.558808550000002</v>
      </c>
      <c r="GH25" s="56">
        <f>(GG25-GF25)/GF25</f>
        <v>6.5225810467879036E-2</v>
      </c>
      <c r="GJ25" s="123">
        <f>FI25</f>
        <v>-2.3540005399999999</v>
      </c>
      <c r="GK25" s="123">
        <v>-2.2866931400000001</v>
      </c>
      <c r="GL25" s="56">
        <f>(GK25-GJ25)/GJ25</f>
        <v>-2.8592771690697998E-2</v>
      </c>
      <c r="GN25" s="123">
        <f>FM25</f>
        <v>-2.5466550500000005</v>
      </c>
      <c r="GO25" s="123">
        <v>-3.2298322399999999</v>
      </c>
      <c r="GP25" s="56">
        <f>(GO25-GN25)/GN25</f>
        <v>0.26826451819613312</v>
      </c>
      <c r="GR25" s="123">
        <f t="shared" si="27"/>
        <v>-4.9006555900000004</v>
      </c>
      <c r="GS25" s="123">
        <f t="shared" si="27"/>
        <v>-5.51652538</v>
      </c>
      <c r="GT25" s="56">
        <f t="shared" si="28"/>
        <v>0.12567089824812583</v>
      </c>
      <c r="GU25" s="194"/>
    </row>
    <row r="26" spans="2:203">
      <c r="B26" s="153" t="s">
        <v>16</v>
      </c>
      <c r="C26" s="34">
        <v>-18.600000000000001</v>
      </c>
      <c r="D26" s="34">
        <v>-18.600000000000001</v>
      </c>
      <c r="E26" s="34">
        <v>-17.977</v>
      </c>
      <c r="F26" s="34">
        <v>-20.429670590000001</v>
      </c>
      <c r="G26" s="153"/>
      <c r="H26" s="123">
        <v>-9.5269999999999992</v>
      </c>
      <c r="I26" s="123">
        <v>-9.6443121300000012</v>
      </c>
      <c r="J26" s="56">
        <v>1.2313648577726669E-2</v>
      </c>
      <c r="K26" s="153"/>
      <c r="L26" s="123">
        <v>-13.77</v>
      </c>
      <c r="M26" s="123">
        <v>-14.545999999999999</v>
      </c>
      <c r="N26" s="56">
        <v>5.6354393609295554E-2</v>
      </c>
      <c r="O26" s="153"/>
      <c r="P26" s="123">
        <v>-4.1830000000000007</v>
      </c>
      <c r="Q26" s="123">
        <v>-4.9016878699999982</v>
      </c>
      <c r="R26" s="56">
        <v>0.17181158737747965</v>
      </c>
      <c r="S26" s="153"/>
      <c r="T26" s="123">
        <v>-4.2070000000000007</v>
      </c>
      <c r="U26" s="123">
        <v>-5.8836705900000013</v>
      </c>
      <c r="V26" s="56">
        <v>0.39854304492512482</v>
      </c>
      <c r="W26" s="153"/>
      <c r="X26" s="123">
        <v>-4.9625857200000008</v>
      </c>
      <c r="Y26" s="123">
        <v>-5.4377517199999987</v>
      </c>
      <c r="Z26" s="56">
        <v>9.5749681075533721E-2</v>
      </c>
      <c r="AA26" s="153"/>
      <c r="AB26" s="123">
        <v>-4.6817264100000004</v>
      </c>
      <c r="AC26" s="123">
        <v>-5.8758753040000009</v>
      </c>
      <c r="AD26" s="56">
        <v>0.25506592855347998</v>
      </c>
      <c r="AE26" s="153"/>
      <c r="AF26" s="123">
        <v>-9.6443121300000012</v>
      </c>
      <c r="AG26" s="123">
        <v>-11.313627023999999</v>
      </c>
      <c r="AH26" s="56">
        <v>0.17308802032727214</v>
      </c>
      <c r="AI26" s="153"/>
      <c r="AJ26" s="123">
        <v>-4.9021105199999981</v>
      </c>
      <c r="AK26" s="123">
        <v>-6.7957538059999978</v>
      </c>
      <c r="AL26" s="56">
        <v>0.38629143065505595</v>
      </c>
      <c r="AM26" s="153"/>
      <c r="AN26" s="123">
        <v>-14.54642265</v>
      </c>
      <c r="AO26" s="123">
        <v>-18.109380829999996</v>
      </c>
      <c r="AP26" s="56">
        <v>0.24493707255233613</v>
      </c>
      <c r="AQ26" s="153"/>
      <c r="AR26" s="123">
        <v>-5.8832479400000031</v>
      </c>
      <c r="AS26" s="123">
        <v>-9.0584533600000103</v>
      </c>
      <c r="AT26" s="56">
        <v>0.53970280572605034</v>
      </c>
      <c r="AU26" s="153"/>
      <c r="AV26" s="123">
        <v>-20.429670590000004</v>
      </c>
      <c r="AW26" s="123">
        <v>-27.167834190000008</v>
      </c>
      <c r="AX26" s="56">
        <v>0.3298224300933284</v>
      </c>
      <c r="AY26" s="153"/>
      <c r="AZ26" s="123">
        <v>-5.4377517199999987</v>
      </c>
      <c r="BA26" s="123">
        <v>-10.25977363</v>
      </c>
      <c r="BB26" s="56">
        <v>0.88676757569946618</v>
      </c>
      <c r="BC26" s="153"/>
      <c r="BD26" s="123">
        <v>-5.8758753040000009</v>
      </c>
      <c r="BE26" s="123">
        <v>-9.4536165000000079</v>
      </c>
      <c r="BF26" s="56">
        <v>0.60888650811981326</v>
      </c>
      <c r="BG26" s="153"/>
      <c r="BH26" s="123">
        <v>-11.313627023999999</v>
      </c>
      <c r="BI26" s="123">
        <v>-19.713390130000008</v>
      </c>
      <c r="BJ26" s="56">
        <v>0.74244652826023816</v>
      </c>
      <c r="BK26" s="146"/>
      <c r="BL26" s="123">
        <v>-6.7957538059999978</v>
      </c>
      <c r="BM26" s="123">
        <v>-8.1522992599999959</v>
      </c>
      <c r="BN26" s="56">
        <v>0.19961662719480786</v>
      </c>
      <c r="BO26" s="153"/>
      <c r="BP26" s="123">
        <v>-18.109380829999996</v>
      </c>
      <c r="BQ26" s="123">
        <v>-27.865689390000004</v>
      </c>
      <c r="BR26" s="56">
        <v>0.53874335360144998</v>
      </c>
      <c r="BS26" s="146"/>
      <c r="BT26" s="123">
        <v>-9.0584533600000103</v>
      </c>
      <c r="BU26" s="123">
        <v>-12.125960779999998</v>
      </c>
      <c r="BV26" s="56">
        <v>0.33863478654594342</v>
      </c>
      <c r="BW26" s="153"/>
      <c r="BX26" s="123">
        <v>-27.167834190000008</v>
      </c>
      <c r="BY26" s="123">
        <v>-39.99165017</v>
      </c>
      <c r="BZ26" s="56">
        <v>0.47202202024334383</v>
      </c>
      <c r="CA26" s="153"/>
      <c r="CB26" s="123">
        <v>-10.25977363</v>
      </c>
      <c r="CC26" s="123">
        <v>-10.14603868</v>
      </c>
      <c r="CD26" s="56">
        <v>-1.1085522361568864E-2</v>
      </c>
      <c r="CE26" s="153"/>
      <c r="CF26" s="123">
        <v>-9.4536165000000079</v>
      </c>
      <c r="CG26" s="123">
        <v>-9.9959325099999958</v>
      </c>
      <c r="CH26" s="56">
        <v>5.73659836952332E-2</v>
      </c>
      <c r="CI26" s="153"/>
      <c r="CJ26" s="123">
        <v>-19.713390130000008</v>
      </c>
      <c r="CK26" s="123">
        <v>-20.141971189999996</v>
      </c>
      <c r="CL26" s="56">
        <v>2.1740606621880324E-2</v>
      </c>
      <c r="CM26" s="153"/>
      <c r="CN26" s="123">
        <v>-8.1522992599999959</v>
      </c>
      <c r="CO26" s="123">
        <v>-6.8493318600000013</v>
      </c>
      <c r="CP26" s="56">
        <v>-0.15982821023182059</v>
      </c>
      <c r="CQ26" s="153"/>
      <c r="CR26" s="123">
        <v>-27.865689390000004</v>
      </c>
      <c r="CS26" s="123">
        <v>-26.991303049999999</v>
      </c>
      <c r="CT26" s="56">
        <v>-3.1378600678502878E-2</v>
      </c>
      <c r="CU26" s="153"/>
      <c r="CV26" s="123">
        <v>-12.125960779999998</v>
      </c>
      <c r="CW26" s="123">
        <v>-13.13063296</v>
      </c>
      <c r="CX26" s="56">
        <v>8.2852995999876722E-2</v>
      </c>
      <c r="CY26" s="153"/>
      <c r="CZ26" s="123">
        <v>-39.99165017</v>
      </c>
      <c r="DA26" s="123">
        <v>-40.121936009999999</v>
      </c>
      <c r="DB26" s="56">
        <v>3.2578260573436872E-3</v>
      </c>
      <c r="DC26" s="153"/>
      <c r="DD26" s="123">
        <v>-10.14603868</v>
      </c>
      <c r="DE26" s="123">
        <v>-11.036170969999999</v>
      </c>
      <c r="DF26" s="56">
        <v>8.7732002417321611E-2</v>
      </c>
      <c r="DG26" s="153"/>
      <c r="DH26" s="123">
        <v>-9.9959325099999958</v>
      </c>
      <c r="DI26" s="123">
        <v>-12.17540885</v>
      </c>
      <c r="DJ26" s="56">
        <v>0.21803632005514664</v>
      </c>
      <c r="DK26" s="153"/>
      <c r="DL26" s="123">
        <v>-20.141971189999996</v>
      </c>
      <c r="DM26" s="123">
        <v>-23.211579819999997</v>
      </c>
      <c r="DN26" s="56">
        <v>0.15239862082237451</v>
      </c>
      <c r="DO26" s="153"/>
      <c r="DP26" s="123">
        <v>-6.8493318600000013</v>
      </c>
      <c r="DQ26" s="123">
        <v>-7.7361586400000011</v>
      </c>
      <c r="DR26" s="56">
        <v>0.12947639246085524</v>
      </c>
      <c r="DS26" s="153"/>
      <c r="DT26" s="123">
        <v>-26.991303049999999</v>
      </c>
      <c r="DU26" s="123">
        <v>-30.947738459999997</v>
      </c>
      <c r="DV26" s="56">
        <v>0.14658186018922112</v>
      </c>
      <c r="DW26" s="153"/>
      <c r="DX26" s="123">
        <v>-13.13063296</v>
      </c>
      <c r="DY26" s="123">
        <v>-14.421681459999999</v>
      </c>
      <c r="DZ26" s="56">
        <v>9.8323401768439858E-2</v>
      </c>
      <c r="EA26" s="153"/>
      <c r="EB26" s="123">
        <v>-40.121936009999999</v>
      </c>
      <c r="EC26" s="123">
        <v>-45.369419919999999</v>
      </c>
      <c r="ED26" s="56">
        <v>0.13078840235157435</v>
      </c>
      <c r="EE26" s="153"/>
      <c r="EF26" s="123">
        <v>-11.036170969999999</v>
      </c>
      <c r="EG26" s="123">
        <v>-10.11701729</v>
      </c>
      <c r="EH26" s="56">
        <v>-8.3285560046012883E-2</v>
      </c>
      <c r="EI26" s="153"/>
      <c r="EJ26" s="123">
        <v>-12.17540885</v>
      </c>
      <c r="EK26" s="123">
        <v>-7.6970644900000007</v>
      </c>
      <c r="EL26" s="56">
        <v>-0.36781880716884502</v>
      </c>
      <c r="EM26" s="153"/>
      <c r="EN26" s="123">
        <v>-23.211579819999997</v>
      </c>
      <c r="EO26" s="123">
        <v>-17.814081780000002</v>
      </c>
      <c r="EP26" s="56">
        <v>-0.23253471249506685</v>
      </c>
      <c r="EQ26" s="153"/>
      <c r="ER26" s="123">
        <v>-7.7361586400000011</v>
      </c>
      <c r="ES26" s="123">
        <v>-7.2952949699999943</v>
      </c>
      <c r="ET26" s="56">
        <v>-5.6987413329466927E-2</v>
      </c>
      <c r="EU26" s="153"/>
      <c r="EV26" s="123">
        <v>-30.947738459999997</v>
      </c>
      <c r="EW26" s="123">
        <v>-25.109376749999996</v>
      </c>
      <c r="EX26" s="56">
        <v>-0.18865228932789688</v>
      </c>
      <c r="EY26" s="153"/>
      <c r="EZ26" s="123">
        <v>-14.421681449999994</v>
      </c>
      <c r="FA26" s="123">
        <v>-14.685362360000005</v>
      </c>
      <c r="FB26" s="56">
        <v>1.8283645420556039E-2</v>
      </c>
      <c r="FC26" s="153"/>
      <c r="FD26" s="123">
        <v>-45.369419909999991</v>
      </c>
      <c r="FE26" s="123">
        <v>-39.794739110000002</v>
      </c>
      <c r="FF26" s="56">
        <v>-0.12287308965066267</v>
      </c>
      <c r="FG26" s="153"/>
      <c r="FH26" s="123">
        <v>-10.11701729</v>
      </c>
      <c r="FI26" s="123">
        <v>-7.5837950700000007</v>
      </c>
      <c r="FJ26" s="56">
        <v>-0.25039220032804738</v>
      </c>
      <c r="FK26" s="153"/>
      <c r="FL26" s="123">
        <v>-7.6970644900000007</v>
      </c>
      <c r="FM26" s="123">
        <v>-8.0300515099999981</v>
      </c>
      <c r="FN26" s="56">
        <v>4.3261560356238786E-2</v>
      </c>
      <c r="FO26" s="153"/>
      <c r="FP26" s="123">
        <v>-17.814081780000002</v>
      </c>
      <c r="FQ26" s="123">
        <v>-15.613846579999999</v>
      </c>
      <c r="FR26" s="56">
        <v>-0.12351100815480837</v>
      </c>
      <c r="FS26" s="153"/>
      <c r="FT26" s="123">
        <v>-7.2952949699999943</v>
      </c>
      <c r="FU26" s="123">
        <v>-8.6417090600000002</v>
      </c>
      <c r="FV26" s="56">
        <v>0.18455923928186374</v>
      </c>
      <c r="FW26" s="153"/>
      <c r="FX26" s="123">
        <v>-25.109376749999996</v>
      </c>
      <c r="FY26" s="123">
        <v>-24.255555639999997</v>
      </c>
      <c r="FZ26" s="56">
        <v>-3.4004074195111138E-2</v>
      </c>
      <c r="GA26" s="153"/>
      <c r="GB26" s="123">
        <f t="shared" si="23"/>
        <v>-14.685362360000005</v>
      </c>
      <c r="GC26" s="123">
        <v>-10.387027529999997</v>
      </c>
      <c r="GD26" s="56">
        <f>(GC26-GB26)/GB26</f>
        <v>-0.29269518345068646</v>
      </c>
      <c r="GE26" s="153"/>
      <c r="GF26" s="123">
        <f t="shared" si="24"/>
        <v>-39.794739110000002</v>
      </c>
      <c r="GG26" s="123">
        <f>GC26+FY26</f>
        <v>-34.642583169999995</v>
      </c>
      <c r="GH26" s="56">
        <f>(GG26-GF26)/GF26</f>
        <v>-0.12946826779686876</v>
      </c>
      <c r="GJ26" s="123">
        <f t="shared" ref="GJ26" si="29">FI26</f>
        <v>-7.5837950700000007</v>
      </c>
      <c r="GK26" s="123">
        <v>-7.5744222200000015</v>
      </c>
      <c r="GL26" s="56">
        <f>(GK26-GJ26)/GJ26</f>
        <v>-1.2359049675638467E-3</v>
      </c>
      <c r="GN26" s="123">
        <f t="shared" ref="GN26" si="30">FM26</f>
        <v>-8.0300515099999981</v>
      </c>
      <c r="GO26" s="123">
        <v>-7.9574664899999972</v>
      </c>
      <c r="GP26" s="56">
        <f>(GO26-GN26)/GN26</f>
        <v>-9.0391724025193597E-3</v>
      </c>
      <c r="GR26" s="123">
        <f t="shared" si="27"/>
        <v>-15.613846579999999</v>
      </c>
      <c r="GS26" s="123">
        <f t="shared" si="27"/>
        <v>-15.531888709999999</v>
      </c>
      <c r="GT26" s="56">
        <f t="shared" si="28"/>
        <v>-5.2490505513856922E-3</v>
      </c>
      <c r="GU26" s="194"/>
    </row>
    <row r="27" spans="2:203" ht="5.0999999999999996" customHeight="1">
      <c r="B27" s="153"/>
      <c r="C27" s="18"/>
      <c r="D27" s="18"/>
      <c r="E27" s="34"/>
      <c r="F27" s="34"/>
      <c r="G27" s="153"/>
      <c r="H27" s="153"/>
      <c r="I27" s="146"/>
      <c r="J27" s="153"/>
      <c r="K27" s="153"/>
      <c r="L27" s="153"/>
      <c r="M27" s="146"/>
      <c r="N27" s="153"/>
      <c r="O27" s="153"/>
      <c r="P27" s="153"/>
      <c r="Q27" s="146"/>
      <c r="R27" s="153"/>
      <c r="S27" s="153"/>
      <c r="T27" s="153"/>
      <c r="U27" s="146"/>
      <c r="V27" s="153"/>
      <c r="W27" s="153"/>
      <c r="X27" s="153"/>
      <c r="Y27" s="146"/>
      <c r="Z27" s="153"/>
      <c r="AA27" s="153"/>
      <c r="AB27" s="153"/>
      <c r="AC27" s="146"/>
      <c r="AD27" s="153"/>
      <c r="AE27" s="153"/>
      <c r="AF27" s="153"/>
      <c r="AG27" s="146"/>
      <c r="AH27" s="153"/>
      <c r="AI27" s="153"/>
      <c r="AJ27" s="153"/>
      <c r="AK27" s="146"/>
      <c r="AL27" s="153"/>
      <c r="AM27" s="153"/>
      <c r="AN27" s="153"/>
      <c r="AO27" s="146"/>
      <c r="AP27" s="153"/>
      <c r="AQ27" s="153"/>
      <c r="AR27" s="153"/>
      <c r="AS27" s="146"/>
      <c r="AT27" s="153"/>
      <c r="AU27" s="153"/>
      <c r="AV27" s="153"/>
      <c r="AW27" s="146"/>
      <c r="AX27" s="153"/>
      <c r="AY27" s="153"/>
      <c r="AZ27" s="153"/>
      <c r="BA27" s="146"/>
      <c r="BB27" s="153"/>
      <c r="BC27" s="153"/>
      <c r="BD27" s="153"/>
      <c r="BE27" s="146"/>
      <c r="BF27" s="153"/>
      <c r="BG27" s="153"/>
      <c r="BH27" s="153"/>
      <c r="BI27" s="153"/>
      <c r="BJ27" s="153"/>
      <c r="BK27" s="153"/>
      <c r="BL27" s="153"/>
      <c r="BM27" s="146"/>
      <c r="BN27" s="153"/>
      <c r="BO27" s="153"/>
      <c r="BP27" s="153"/>
      <c r="BQ27" s="153"/>
      <c r="BR27" s="153"/>
      <c r="BS27" s="153"/>
      <c r="BT27" s="153"/>
      <c r="BU27" s="146"/>
      <c r="BV27" s="153"/>
      <c r="BW27" s="153"/>
      <c r="BX27" s="153"/>
      <c r="BY27" s="153"/>
      <c r="BZ27" s="153"/>
      <c r="CA27" s="153"/>
      <c r="CB27" s="153"/>
      <c r="CC27" s="153"/>
      <c r="CD27" s="153"/>
      <c r="CE27" s="153"/>
      <c r="CF27" s="153"/>
      <c r="CG27" s="153"/>
      <c r="CH27" s="153"/>
      <c r="CI27" s="153"/>
      <c r="CJ27" s="153"/>
      <c r="CK27" s="153"/>
      <c r="CL27" s="153"/>
      <c r="CM27" s="153"/>
      <c r="CN27" s="153"/>
      <c r="CO27" s="153"/>
      <c r="CP27" s="153"/>
      <c r="CQ27" s="153"/>
      <c r="CR27" s="153"/>
      <c r="CS27" s="153"/>
      <c r="CT27" s="153"/>
      <c r="CU27" s="153"/>
      <c r="CV27" s="153"/>
      <c r="CW27" s="153"/>
      <c r="CX27" s="153"/>
      <c r="CY27" s="153"/>
      <c r="CZ27" s="153"/>
      <c r="DA27" s="153"/>
      <c r="DB27" s="153"/>
      <c r="DC27" s="153"/>
      <c r="DD27" s="153"/>
      <c r="DE27" s="153"/>
      <c r="DF27" s="153"/>
      <c r="DG27" s="153"/>
      <c r="DH27" s="153"/>
      <c r="DI27" s="153"/>
      <c r="DJ27" s="153"/>
      <c r="DK27" s="153"/>
      <c r="DL27" s="153"/>
      <c r="DM27" s="123"/>
      <c r="DN27" s="153"/>
      <c r="DO27" s="153"/>
      <c r="DP27" s="153"/>
      <c r="DQ27" s="153"/>
      <c r="DR27" s="153"/>
      <c r="DS27" s="153"/>
      <c r="DT27" s="153"/>
      <c r="DU27" s="153"/>
      <c r="DV27" s="153"/>
      <c r="DW27" s="153"/>
      <c r="DX27" s="153"/>
      <c r="DY27" s="153"/>
      <c r="DZ27" s="153"/>
      <c r="EA27" s="153"/>
      <c r="EB27" s="153"/>
      <c r="EC27" s="153"/>
      <c r="ED27" s="153"/>
      <c r="EE27" s="153"/>
      <c r="EF27" s="153"/>
      <c r="EG27" s="153"/>
      <c r="EH27" s="153"/>
      <c r="EI27" s="153"/>
      <c r="EJ27" s="153"/>
      <c r="EK27" s="153"/>
      <c r="EL27" s="153"/>
      <c r="EM27" s="153"/>
      <c r="EN27" s="153"/>
      <c r="EO27" s="123"/>
      <c r="EP27" s="153"/>
      <c r="EQ27" s="153"/>
      <c r="ER27" s="153"/>
      <c r="ES27" s="153"/>
      <c r="ET27" s="153"/>
      <c r="EU27" s="153"/>
      <c r="EV27" s="153"/>
      <c r="EW27" s="123"/>
      <c r="EX27" s="153"/>
      <c r="EY27" s="153"/>
      <c r="EZ27" s="153"/>
      <c r="FA27" s="153"/>
      <c r="FB27" s="153"/>
      <c r="FC27" s="153"/>
      <c r="FD27" s="123"/>
      <c r="FE27" s="123"/>
      <c r="FF27" s="153"/>
      <c r="FG27" s="153"/>
      <c r="FH27" s="153"/>
      <c r="FI27" s="153"/>
      <c r="FJ27" s="153"/>
      <c r="FK27" s="153"/>
      <c r="FL27" s="153"/>
      <c r="FM27" s="153"/>
      <c r="FN27" s="153"/>
      <c r="FO27" s="153"/>
      <c r="FP27" s="153"/>
      <c r="FQ27" s="123"/>
      <c r="FR27" s="153"/>
      <c r="FS27" s="153"/>
      <c r="FT27" s="153"/>
      <c r="FU27" s="153"/>
      <c r="FV27" s="153"/>
      <c r="FW27" s="153"/>
      <c r="FX27" s="123"/>
      <c r="FY27" s="123"/>
      <c r="FZ27" s="153"/>
      <c r="GA27" s="153"/>
      <c r="GB27" s="123"/>
      <c r="GC27" s="153"/>
      <c r="GD27" s="153"/>
      <c r="GE27" s="153"/>
      <c r="GF27" s="123"/>
      <c r="GG27" s="123"/>
      <c r="GH27" s="153"/>
      <c r="GJ27" s="123"/>
      <c r="GN27" s="123"/>
    </row>
    <row r="28" spans="2:203">
      <c r="B28" s="95" t="s">
        <v>121</v>
      </c>
      <c r="C28" s="124">
        <v>78.400000000000006</v>
      </c>
      <c r="D28" s="124">
        <v>87.1</v>
      </c>
      <c r="E28" s="124">
        <v>88.077000000000055</v>
      </c>
      <c r="F28" s="124">
        <v>98.936668599896052</v>
      </c>
      <c r="G28" s="34"/>
      <c r="H28" s="124">
        <v>42.90799999999998</v>
      </c>
      <c r="I28" s="124">
        <v>47.196860449999996</v>
      </c>
      <c r="J28" s="96">
        <v>9.9954797473664994E-2</v>
      </c>
      <c r="K28" s="34"/>
      <c r="L28" s="124">
        <v>66.293313569999981</v>
      </c>
      <c r="M28" s="124">
        <v>72.94647295999998</v>
      </c>
      <c r="N28" s="96">
        <v>0.10035943342875508</v>
      </c>
      <c r="O28" s="34"/>
      <c r="P28" s="124">
        <v>23.378313569999985</v>
      </c>
      <c r="Q28" s="124">
        <v>25.739612509999994</v>
      </c>
      <c r="R28" s="96">
        <v>0.10100381847175342</v>
      </c>
      <c r="S28" s="34"/>
      <c r="T28" s="124">
        <v>21.783686430000074</v>
      </c>
      <c r="U28" s="124">
        <v>25.990195639896065</v>
      </c>
      <c r="V28" s="96">
        <v>0.19310364310527658</v>
      </c>
      <c r="W28" s="34"/>
      <c r="X28" s="124">
        <v>21.83059544</v>
      </c>
      <c r="Y28" s="124">
        <v>24.395153703194065</v>
      </c>
      <c r="Z28" s="96">
        <v>0.11747541519160989</v>
      </c>
      <c r="AA28" s="34"/>
      <c r="AB28" s="124">
        <v>25.366265010000003</v>
      </c>
      <c r="AC28" s="124">
        <v>27.689995269005962</v>
      </c>
      <c r="AD28" s="96">
        <v>9.1607111180533982E-2</v>
      </c>
      <c r="AE28" s="34"/>
      <c r="AF28" s="124">
        <v>47.196860449999996</v>
      </c>
      <c r="AG28" s="124">
        <v>52.085148972200017</v>
      </c>
      <c r="AH28" s="96">
        <v>0.10357232399766586</v>
      </c>
      <c r="AI28" s="34"/>
      <c r="AJ28" s="124">
        <v>25.748902299999994</v>
      </c>
      <c r="AK28" s="124">
        <v>36.90584862779999</v>
      </c>
      <c r="AL28" s="96">
        <v>0.43329794015335554</v>
      </c>
      <c r="AM28" s="34"/>
      <c r="AN28" s="124">
        <v>72.94576275</v>
      </c>
      <c r="AO28" s="124">
        <v>88.990997600000014</v>
      </c>
      <c r="AP28" s="96">
        <v>0.2199611635427037</v>
      </c>
      <c r="AQ28" s="34"/>
      <c r="AR28" s="124">
        <v>25.990905849896031</v>
      </c>
      <c r="AS28" s="124">
        <v>51.889943349999989</v>
      </c>
      <c r="AT28" s="96">
        <v>0.9964653656043142</v>
      </c>
      <c r="AU28" s="34"/>
      <c r="AV28" s="124">
        <v>98.936668599896038</v>
      </c>
      <c r="AW28" s="124">
        <v>140.88094094999988</v>
      </c>
      <c r="AX28" s="96">
        <v>0.42395072467750261</v>
      </c>
      <c r="AY28" s="34"/>
      <c r="AZ28" s="124">
        <v>24.395153703194065</v>
      </c>
      <c r="BA28" s="124">
        <v>56.457809059999974</v>
      </c>
      <c r="BB28" s="96">
        <v>1.3143042977674673</v>
      </c>
      <c r="BC28" s="34"/>
      <c r="BD28" s="124">
        <v>27.689995269005962</v>
      </c>
      <c r="BE28" s="124">
        <v>58.986539260000008</v>
      </c>
      <c r="BF28" s="96">
        <v>1.1302473578254806</v>
      </c>
      <c r="BG28" s="34"/>
      <c r="BH28" s="124">
        <v>52.085148972200017</v>
      </c>
      <c r="BI28" s="124">
        <v>115.44434831999996</v>
      </c>
      <c r="BJ28" s="96">
        <v>1.2164542215597263</v>
      </c>
      <c r="BK28" s="101"/>
      <c r="BL28" s="124">
        <v>36.90584862779999</v>
      </c>
      <c r="BM28" s="124">
        <v>63.687715330000003</v>
      </c>
      <c r="BN28" s="96">
        <v>0.72568082561380509</v>
      </c>
      <c r="BO28" s="34"/>
      <c r="BP28" s="124">
        <v>88.990997600000014</v>
      </c>
      <c r="BQ28" s="124">
        <v>179.13206365000002</v>
      </c>
      <c r="BR28" s="96">
        <v>1.0129234246273917</v>
      </c>
      <c r="BS28" s="101"/>
      <c r="BT28" s="124">
        <v>51.889943349999989</v>
      </c>
      <c r="BU28" s="124">
        <v>70.131969870000006</v>
      </c>
      <c r="BV28" s="96">
        <v>0.35155225352544195</v>
      </c>
      <c r="BW28" s="34"/>
      <c r="BX28" s="124">
        <v>140.88094094999988</v>
      </c>
      <c r="BY28" s="124">
        <v>249.26403352</v>
      </c>
      <c r="BZ28" s="96">
        <v>0.76932402523110921</v>
      </c>
      <c r="CA28" s="34"/>
      <c r="CB28" s="124">
        <v>56.457809059999974</v>
      </c>
      <c r="CC28" s="124">
        <v>61.089286639999997</v>
      </c>
      <c r="CD28" s="96">
        <v>8.2034313004919604E-2</v>
      </c>
      <c r="CE28" s="34"/>
      <c r="CF28" s="124">
        <v>58.986539260000008</v>
      </c>
      <c r="CG28" s="124">
        <v>62.43201336000002</v>
      </c>
      <c r="CH28" s="96">
        <v>5.8411192506363223E-2</v>
      </c>
      <c r="CI28" s="34"/>
      <c r="CJ28" s="124">
        <v>115.44434831999996</v>
      </c>
      <c r="CK28" s="124">
        <v>123.52130000000001</v>
      </c>
      <c r="CL28" s="96">
        <v>6.9964028534437769E-2</v>
      </c>
      <c r="CM28" s="34"/>
      <c r="CN28" s="124">
        <v>63.687715330000003</v>
      </c>
      <c r="CO28" s="124">
        <v>68.284728079999951</v>
      </c>
      <c r="CP28" s="96">
        <v>7.2180525336485599E-2</v>
      </c>
      <c r="CQ28" s="34"/>
      <c r="CR28" s="124">
        <v>179.13206365000002</v>
      </c>
      <c r="CS28" s="124">
        <v>191.80602807999992</v>
      </c>
      <c r="CT28" s="96">
        <v>7.0752070688824983E-2</v>
      </c>
      <c r="CU28" s="153"/>
      <c r="CV28" s="124">
        <v>70.131969870000006</v>
      </c>
      <c r="CW28" s="124">
        <v>72.588539919999988</v>
      </c>
      <c r="CX28" s="96">
        <v>3.5027820472654604E-2</v>
      </c>
      <c r="CY28" s="34"/>
      <c r="CZ28" s="124">
        <v>249.26403352</v>
      </c>
      <c r="DA28" s="124">
        <v>264.39456799999994</v>
      </c>
      <c r="DB28" s="96">
        <v>6.0700833033683219E-2</v>
      </c>
      <c r="DC28" s="34"/>
      <c r="DD28" s="124">
        <v>61.089286639999997</v>
      </c>
      <c r="DE28" s="124">
        <v>65.376026980000006</v>
      </c>
      <c r="DF28" s="96">
        <v>7.0171720374831478E-2</v>
      </c>
      <c r="DG28" s="153"/>
      <c r="DH28" s="124">
        <v>62.43201336000002</v>
      </c>
      <c r="DI28" s="124">
        <v>52.604941469999986</v>
      </c>
      <c r="DJ28" s="96">
        <v>-0.15740437255057685</v>
      </c>
      <c r="DK28" s="34"/>
      <c r="DL28" s="124">
        <v>123.52130000000001</v>
      </c>
      <c r="DM28" s="124">
        <v>117.98096845000002</v>
      </c>
      <c r="DN28" s="96">
        <v>-4.4853248387120195E-2</v>
      </c>
      <c r="DO28" s="153"/>
      <c r="DP28" s="124">
        <v>68.284728079999951</v>
      </c>
      <c r="DQ28" s="124">
        <v>58.627616580000002</v>
      </c>
      <c r="DR28" s="96">
        <v>-0.14142417743373045</v>
      </c>
      <c r="DS28" s="34"/>
      <c r="DT28" s="124">
        <v>191.80602807999992</v>
      </c>
      <c r="DU28" s="124">
        <v>176.60858503000003</v>
      </c>
      <c r="DV28" s="96">
        <v>-7.9233396375119267E-2</v>
      </c>
      <c r="DW28" s="153"/>
      <c r="DX28" s="124">
        <v>72.588539919999988</v>
      </c>
      <c r="DY28" s="124">
        <v>59.342259660000039</v>
      </c>
      <c r="DZ28" s="96">
        <v>-0.18248445656296033</v>
      </c>
      <c r="EA28" s="34"/>
      <c r="EB28" s="124">
        <v>264.39456799999994</v>
      </c>
      <c r="EC28" s="124">
        <v>235.95084468999997</v>
      </c>
      <c r="ED28" s="96">
        <v>-0.10758058883418503</v>
      </c>
      <c r="EE28" s="34"/>
      <c r="EF28" s="124">
        <v>65.376026980000006</v>
      </c>
      <c r="EG28" s="124">
        <v>56.814654070000003</v>
      </c>
      <c r="EH28" s="96">
        <v>-0.13095584582738745</v>
      </c>
      <c r="EI28" s="153"/>
      <c r="EJ28" s="124">
        <v>52.604941469999986</v>
      </c>
      <c r="EK28" s="124">
        <v>58.350954819999984</v>
      </c>
      <c r="EL28" s="96">
        <v>0.10922953603658861</v>
      </c>
      <c r="EM28" s="34"/>
      <c r="EN28" s="124">
        <v>117.98096845000002</v>
      </c>
      <c r="EO28" s="124">
        <v>115.16560889000004</v>
      </c>
      <c r="EP28" s="96">
        <v>-2.3862828022073044E-2</v>
      </c>
      <c r="EQ28" s="153"/>
      <c r="ER28" s="102">
        <v>58.627616580000002</v>
      </c>
      <c r="ES28" s="124">
        <v>61.223350130000043</v>
      </c>
      <c r="ET28" s="96">
        <v>4.4274928803528055E-2</v>
      </c>
      <c r="EU28" s="34"/>
      <c r="EV28" s="124">
        <v>176.60858503000003</v>
      </c>
      <c r="EW28" s="124">
        <v>176.38895902000002</v>
      </c>
      <c r="EX28" s="96">
        <v>-1.2435749369868166E-3</v>
      </c>
      <c r="EY28" s="153"/>
      <c r="EZ28" s="102">
        <v>59.341902340000011</v>
      </c>
      <c r="FA28" s="124">
        <v>63.06511205999994</v>
      </c>
      <c r="FB28" s="96">
        <v>6.2741664375162126E-2</v>
      </c>
      <c r="FC28" s="34"/>
      <c r="FD28" s="124">
        <v>235.95048736999999</v>
      </c>
      <c r="FE28" s="124">
        <v>239.45407108000001</v>
      </c>
      <c r="FF28" s="96">
        <v>1.4848808955863506E-2</v>
      </c>
      <c r="FG28" s="153"/>
      <c r="FH28" s="102">
        <v>56.814654070000003</v>
      </c>
      <c r="FI28" s="124">
        <v>57.094236319999979</v>
      </c>
      <c r="FJ28" s="96">
        <v>4.920953133948666E-3</v>
      </c>
      <c r="FK28" s="153"/>
      <c r="FL28" s="102">
        <v>58.350954819999984</v>
      </c>
      <c r="FM28" s="124">
        <v>60.759679640000016</v>
      </c>
      <c r="FN28" s="96">
        <v>4.1279955528241555E-2</v>
      </c>
      <c r="FO28" s="34"/>
      <c r="FP28" s="124">
        <v>115.1656088900001</v>
      </c>
      <c r="FQ28" s="124">
        <v>117.85391596000004</v>
      </c>
      <c r="FR28" s="96">
        <v>2.3342967539620795E-2</v>
      </c>
      <c r="FS28" s="153"/>
      <c r="FT28" s="124">
        <v>61.223350130000043</v>
      </c>
      <c r="FU28" s="124">
        <v>59.525309220000025</v>
      </c>
      <c r="FV28" s="96">
        <v>-2.7735184474460189E-2</v>
      </c>
      <c r="FW28" s="34"/>
      <c r="FX28" s="124">
        <v>176.38895902000002</v>
      </c>
      <c r="FY28" s="124">
        <v>177.37922518000005</v>
      </c>
      <c r="FZ28" s="96">
        <v>5.6141051316468777E-3</v>
      </c>
      <c r="GA28" s="34"/>
      <c r="GB28" s="124">
        <f t="shared" ref="GB28" si="31">FA28</f>
        <v>63.06511205999994</v>
      </c>
      <c r="GC28" s="124">
        <f>GC21+SUM(GC24:GC27)</f>
        <v>64.718188119999965</v>
      </c>
      <c r="GD28" s="96">
        <f>(GC28-GB28)/GB28</f>
        <v>2.6212211569961119E-2</v>
      </c>
      <c r="GE28" s="34"/>
      <c r="GF28" s="124">
        <f t="shared" ref="GF28" si="32">FX28+GB28</f>
        <v>239.45407107999995</v>
      </c>
      <c r="GG28" s="124">
        <f>GG21+SUM(GG24:GG27)</f>
        <v>242.0974133</v>
      </c>
      <c r="GH28" s="96">
        <f>(GG28-GF28)/GF28</f>
        <v>1.1039036455207847E-2</v>
      </c>
      <c r="GI28" s="34"/>
      <c r="GJ28" s="124">
        <f t="shared" ref="GJ28" si="33">FI28</f>
        <v>57.094236319999979</v>
      </c>
      <c r="GK28" s="124">
        <f>GK21+SUM(GK24:GK27)</f>
        <v>60.263691970000025</v>
      </c>
      <c r="GL28" s="96">
        <f>(GK28-GJ28)/GJ28</f>
        <v>5.5512707661697767E-2</v>
      </c>
      <c r="GM28" s="34"/>
      <c r="GN28" s="124">
        <f t="shared" ref="GN28" si="34">FM28</f>
        <v>60.759679640000016</v>
      </c>
      <c r="GO28" s="124">
        <f>GO21+SUM(GO24:GO27)</f>
        <v>56.231159729999987</v>
      </c>
      <c r="GP28" s="96">
        <f>(GO28-GN28)/GN28</f>
        <v>-7.4531662063253554E-2</v>
      </c>
      <c r="GQ28" s="34"/>
      <c r="GR28" s="124">
        <f t="shared" si="27"/>
        <v>117.85391595999999</v>
      </c>
      <c r="GS28" s="124">
        <f t="shared" si="27"/>
        <v>116.49485170000001</v>
      </c>
      <c r="GT28" s="96">
        <f t="shared" ref="GT28" si="35">GS28/GR28-1</f>
        <v>-1.1531770064061808E-2</v>
      </c>
      <c r="GU28" s="194"/>
    </row>
    <row r="29" spans="2:203" s="6" customFormat="1">
      <c r="B29" s="10" t="s">
        <v>118</v>
      </c>
      <c r="C29" s="19">
        <v>0.38300000000000001</v>
      </c>
      <c r="D29" s="19">
        <v>0.42399999999999999</v>
      </c>
      <c r="E29" s="69">
        <v>0.42709798178661856</v>
      </c>
      <c r="F29" s="69">
        <v>0.46450332061830762</v>
      </c>
      <c r="G29" s="55"/>
      <c r="H29" s="70">
        <v>0.4191216691412048</v>
      </c>
      <c r="I29" s="70">
        <v>0.44726448577990419</v>
      </c>
      <c r="J29" s="70"/>
      <c r="K29" s="55"/>
      <c r="L29" s="70">
        <v>0.43186761022420139</v>
      </c>
      <c r="M29" s="70">
        <v>0.4578559140070938</v>
      </c>
      <c r="N29" s="70"/>
      <c r="O29" s="55"/>
      <c r="P29" s="70">
        <v>0.45743153889468907</v>
      </c>
      <c r="Q29" s="70">
        <v>0.47862257862712426</v>
      </c>
      <c r="R29" s="70"/>
      <c r="S29" s="55"/>
      <c r="T29" s="70">
        <v>0.41320987779859281</v>
      </c>
      <c r="U29" s="70">
        <v>0.48423548749894579</v>
      </c>
      <c r="V29" s="70"/>
      <c r="W29" s="55"/>
      <c r="X29" s="70">
        <v>0.4163151707997631</v>
      </c>
      <c r="Y29" s="70">
        <v>0.45500463049583534</v>
      </c>
      <c r="Z29" s="70"/>
      <c r="AA29" s="55"/>
      <c r="AB29" s="70">
        <v>0.47783598316167752</v>
      </c>
      <c r="AC29" s="70">
        <v>0.50986705673567045</v>
      </c>
      <c r="AD29" s="70"/>
      <c r="AE29" s="55"/>
      <c r="AF29" s="70">
        <v>0.44726448577990419</v>
      </c>
      <c r="AG29" s="70">
        <v>0.48261200786821806</v>
      </c>
      <c r="AH29" s="70"/>
      <c r="AI29" s="55"/>
      <c r="AJ29" s="70">
        <v>0.47861824355767013</v>
      </c>
      <c r="AK29" s="70">
        <v>0.49921316876504895</v>
      </c>
      <c r="AL29" s="70"/>
      <c r="AM29" s="55"/>
      <c r="AN29" s="70">
        <v>0.45785175316087828</v>
      </c>
      <c r="AO29" s="70">
        <v>0.48936087362012298</v>
      </c>
      <c r="AP29" s="70"/>
      <c r="AQ29" s="55"/>
      <c r="AR29" s="70">
        <v>0.48424778775542537</v>
      </c>
      <c r="AS29" s="70">
        <v>0.53321930765610859</v>
      </c>
      <c r="AT29" s="70"/>
      <c r="AU29" s="55"/>
      <c r="AV29" s="70">
        <v>0.46450332061830751</v>
      </c>
      <c r="AW29" s="70">
        <v>0.5046494850109754</v>
      </c>
      <c r="AX29" s="70"/>
      <c r="AY29" s="55"/>
      <c r="AZ29" s="70">
        <v>0.45500463049583534</v>
      </c>
      <c r="BA29" s="70">
        <v>0.48641887090380465</v>
      </c>
      <c r="BB29" s="70"/>
      <c r="BC29" s="55"/>
      <c r="BD29" s="70">
        <v>0.50986705673567045</v>
      </c>
      <c r="BE29" s="70">
        <v>0.49206205572079381</v>
      </c>
      <c r="BF29" s="70"/>
      <c r="BG29" s="55"/>
      <c r="BH29" s="19">
        <v>0.48261200786821806</v>
      </c>
      <c r="BI29" s="19">
        <v>0.48928600118806354</v>
      </c>
      <c r="BJ29" s="19"/>
      <c r="BK29" s="78"/>
      <c r="BL29" s="70">
        <v>0.49921316876504895</v>
      </c>
      <c r="BM29" s="70">
        <v>0.53871330639929738</v>
      </c>
      <c r="BN29" s="70"/>
      <c r="BO29" s="55"/>
      <c r="BP29" s="19">
        <v>0.48936087362012298</v>
      </c>
      <c r="BQ29" s="19">
        <v>0.50578499705779534</v>
      </c>
      <c r="BR29" s="19"/>
      <c r="BS29" s="78"/>
      <c r="BT29" s="70">
        <v>0.53321930765610859</v>
      </c>
      <c r="BU29" s="70">
        <v>0.57211186767012945</v>
      </c>
      <c r="BV29" s="70"/>
      <c r="BW29" s="55"/>
      <c r="BX29" s="19">
        <v>0.5046494850109754</v>
      </c>
      <c r="BY29" s="19">
        <v>0.52283926837649963</v>
      </c>
      <c r="BZ29" s="19"/>
      <c r="CA29" s="55"/>
      <c r="CB29" s="19">
        <v>0.48641887090380465</v>
      </c>
      <c r="CC29" s="19">
        <v>0.50481724656612537</v>
      </c>
      <c r="CD29" s="19"/>
      <c r="CE29" s="55"/>
      <c r="CF29" s="19">
        <v>0.49206205572079381</v>
      </c>
      <c r="CG29" s="19">
        <v>0.50198821422461914</v>
      </c>
      <c r="CH29" s="19"/>
      <c r="CI29" s="55"/>
      <c r="CJ29" s="19">
        <v>0.48928600118806354</v>
      </c>
      <c r="CK29" s="19">
        <v>0.50338337995832405</v>
      </c>
      <c r="CL29" s="19"/>
      <c r="CM29" s="55"/>
      <c r="CN29" s="19">
        <v>0.53871330639929738</v>
      </c>
      <c r="CO29" s="19">
        <v>0.55396724057833158</v>
      </c>
      <c r="CP29" s="19"/>
      <c r="CQ29" s="55"/>
      <c r="CR29" s="19">
        <v>0.50578499705779534</v>
      </c>
      <c r="CS29" s="19">
        <v>0.52029715993078618</v>
      </c>
      <c r="CT29" s="19"/>
      <c r="CV29" s="19">
        <v>0.57211186767012945</v>
      </c>
      <c r="CW29" s="19">
        <v>0.57106373886372508</v>
      </c>
      <c r="CX29" s="19"/>
      <c r="CY29" s="55"/>
      <c r="CZ29" s="19">
        <v>0.52283926837649963</v>
      </c>
      <c r="DA29" s="19">
        <v>0.53331357793828338</v>
      </c>
      <c r="DB29" s="19"/>
      <c r="DC29" s="55"/>
      <c r="DD29" s="19">
        <v>0.50481724656612537</v>
      </c>
      <c r="DE29" s="19">
        <v>0.52965629676318693</v>
      </c>
      <c r="DF29" s="19"/>
      <c r="DH29" s="19">
        <v>0.50198821422461914</v>
      </c>
      <c r="DI29" s="19">
        <v>0.45118235754117103</v>
      </c>
      <c r="DJ29" s="19"/>
      <c r="DK29" s="55"/>
      <c r="DL29" s="19">
        <v>0.50338337995832405</v>
      </c>
      <c r="DM29" s="19">
        <v>0.49153705994886876</v>
      </c>
      <c r="DN29" s="19"/>
      <c r="DP29" s="19">
        <v>0.55396724057833158</v>
      </c>
      <c r="DQ29" s="19">
        <v>0.45900619969286838</v>
      </c>
      <c r="DR29" s="19"/>
      <c r="DS29" s="55"/>
      <c r="DT29" s="19">
        <v>0.52029715993078618</v>
      </c>
      <c r="DU29" s="19">
        <v>0.48023846685366695</v>
      </c>
      <c r="DV29" s="19"/>
      <c r="DX29" s="19">
        <v>0.57106373886372508</v>
      </c>
      <c r="DY29" s="19">
        <v>0.46863137338296568</v>
      </c>
      <c r="DZ29" s="19"/>
      <c r="EA29" s="55"/>
      <c r="EB29" s="19">
        <v>0.53331357793828338</v>
      </c>
      <c r="EC29" s="19">
        <v>0.47726546843609158</v>
      </c>
      <c r="ED29" s="19"/>
      <c r="EE29" s="55"/>
      <c r="EF29" s="19">
        <v>0.52965629676318693</v>
      </c>
      <c r="EG29" s="19">
        <v>0.47290192754700822</v>
      </c>
      <c r="EH29" s="19"/>
      <c r="EJ29" s="19">
        <v>0.45118235754117103</v>
      </c>
      <c r="EK29" s="19">
        <v>0.46186962526862463</v>
      </c>
      <c r="EL29" s="19"/>
      <c r="EM29" s="55"/>
      <c r="EN29" s="19">
        <v>0.49153705994886876</v>
      </c>
      <c r="EO29" s="19">
        <v>0.46724711081538473</v>
      </c>
      <c r="EP29" s="19"/>
      <c r="ER29" s="19">
        <v>0.45900619969286838</v>
      </c>
      <c r="ES29" s="19">
        <v>0.49686903513090247</v>
      </c>
      <c r="ET29" s="19"/>
      <c r="EU29" s="55"/>
      <c r="EV29" s="19">
        <v>0.48023846685366695</v>
      </c>
      <c r="EW29" s="19">
        <v>0.47712000901102192</v>
      </c>
      <c r="EX29" s="19"/>
      <c r="EZ29" s="19">
        <v>0.46862855126044162</v>
      </c>
      <c r="FA29" s="19">
        <v>0.48620237908424485</v>
      </c>
      <c r="FB29" s="19"/>
      <c r="FC29" s="55"/>
      <c r="FD29" s="19">
        <v>0.47726474558639048</v>
      </c>
      <c r="FE29" s="19">
        <v>0.47947895835012982</v>
      </c>
      <c r="FF29" s="19"/>
      <c r="FH29" s="19">
        <v>0.47290192754700822</v>
      </c>
      <c r="FI29" s="19">
        <v>0.48190319069417847</v>
      </c>
      <c r="FJ29" s="19"/>
      <c r="FL29" s="19">
        <v>0.46186962526862463</v>
      </c>
      <c r="FM29" s="19">
        <v>0.50668208510271273</v>
      </c>
      <c r="FN29" s="19"/>
      <c r="FO29" s="55"/>
      <c r="FP29" s="19">
        <v>0.46724711081538489</v>
      </c>
      <c r="FQ29" s="19">
        <v>0.49436748611450348</v>
      </c>
      <c r="FR29" s="19"/>
      <c r="FT29" s="19">
        <v>0.49686903513090247</v>
      </c>
      <c r="FU29" s="19">
        <v>0.50234724694456323</v>
      </c>
      <c r="FV29" s="19"/>
      <c r="FW29" s="55"/>
      <c r="FX29" s="19">
        <v>0.47712000901102192</v>
      </c>
      <c r="FY29" s="19">
        <v>0.49701693743186137</v>
      </c>
      <c r="FZ29" s="19"/>
      <c r="GA29" s="55"/>
      <c r="GB29" s="19">
        <f>GB28/GB$13</f>
        <v>0.48620237908424485</v>
      </c>
      <c r="GC29" s="19">
        <f>GC28/GC$13</f>
        <v>0.52605393481831453</v>
      </c>
      <c r="GD29" s="19"/>
      <c r="GE29" s="55"/>
      <c r="GF29" s="19">
        <f>GF28/GF$13</f>
        <v>0.47947895835012977</v>
      </c>
      <c r="GG29" s="19">
        <f>GG28/GG$13</f>
        <v>0.5044605688134477</v>
      </c>
      <c r="GH29" s="19"/>
      <c r="GI29" s="55"/>
      <c r="GJ29" s="19">
        <f>GJ28/GJ$13</f>
        <v>0.48190319069417847</v>
      </c>
      <c r="GK29" s="19">
        <f>GK28/GK$13</f>
        <v>0.50652705859309921</v>
      </c>
      <c r="GL29" s="19"/>
      <c r="GM29" s="55"/>
      <c r="GN29" s="19">
        <f>GN28/GN$13</f>
        <v>0.50668208510271273</v>
      </c>
      <c r="GO29" s="19">
        <f>GO28/GO$13</f>
        <v>0.48377925609853561</v>
      </c>
      <c r="GP29" s="19"/>
      <c r="GQ29" s="55"/>
      <c r="GR29" s="19">
        <f>GR28/GR13</f>
        <v>0.49436748611450326</v>
      </c>
      <c r="GS29" s="19">
        <f>GS28/GS13</f>
        <v>0.49528571261389476</v>
      </c>
      <c r="GT29" s="19"/>
    </row>
    <row r="30" spans="2:203" ht="5.0999999999999996" customHeight="1">
      <c r="B30" s="153"/>
      <c r="C30" s="153"/>
      <c r="D30" s="153"/>
      <c r="E30" s="34"/>
      <c r="F30" s="34"/>
      <c r="G30" s="15"/>
      <c r="H30" s="59"/>
      <c r="I30" s="59"/>
      <c r="J30" s="153"/>
      <c r="K30" s="153"/>
      <c r="L30" s="59"/>
      <c r="M30" s="59"/>
      <c r="N30" s="153"/>
      <c r="O30" s="153"/>
      <c r="P30" s="153"/>
      <c r="Q30" s="153"/>
      <c r="R30" s="153"/>
      <c r="S30" s="153"/>
      <c r="T30" s="153"/>
      <c r="U30" s="153"/>
      <c r="V30" s="153"/>
      <c r="W30" s="153"/>
      <c r="X30" s="153"/>
      <c r="Y30" s="153"/>
      <c r="Z30" s="153"/>
      <c r="AA30" s="153"/>
      <c r="AB30" s="146"/>
      <c r="AC30" s="146"/>
      <c r="AD30" s="153"/>
      <c r="AE30" s="153"/>
      <c r="AF30" s="153"/>
      <c r="AG30" s="153"/>
      <c r="AH30" s="153"/>
      <c r="AI30" s="153"/>
      <c r="AJ30" s="146"/>
      <c r="AK30" s="146"/>
      <c r="AL30" s="146"/>
      <c r="AM30" s="146"/>
      <c r="AN30" s="146"/>
      <c r="AO30" s="146"/>
      <c r="AP30" s="146"/>
      <c r="AQ30" s="153"/>
      <c r="AR30" s="146"/>
      <c r="AS30" s="146"/>
      <c r="AT30" s="146"/>
      <c r="AU30" s="146"/>
      <c r="AV30" s="146"/>
      <c r="AW30" s="146"/>
      <c r="AX30" s="146"/>
      <c r="AY30" s="153"/>
      <c r="AZ30" s="146"/>
      <c r="BA30" s="146"/>
      <c r="BB30" s="146"/>
      <c r="BC30" s="153"/>
      <c r="BD30" s="146"/>
      <c r="BE30" s="146"/>
      <c r="BF30" s="146"/>
      <c r="BG30" s="153"/>
      <c r="BH30" s="153"/>
      <c r="BI30" s="153"/>
      <c r="BJ30" s="153"/>
      <c r="BK30" s="146"/>
      <c r="BL30" s="146"/>
      <c r="BM30" s="146"/>
      <c r="BN30" s="146"/>
      <c r="BO30" s="153"/>
      <c r="BP30" s="153"/>
      <c r="BQ30" s="153"/>
      <c r="BR30" s="153"/>
      <c r="BS30" s="146"/>
      <c r="BT30" s="146"/>
      <c r="BU30" s="146"/>
      <c r="BV30" s="146"/>
      <c r="BW30" s="153"/>
      <c r="BX30" s="153"/>
      <c r="BY30" s="153"/>
      <c r="BZ30" s="153"/>
      <c r="CA30" s="153"/>
      <c r="CB30" s="153"/>
      <c r="CC30" s="153"/>
      <c r="CD30" s="153"/>
      <c r="CE30" s="153"/>
      <c r="CF30" s="153"/>
      <c r="CG30" s="153"/>
      <c r="CH30" s="153"/>
      <c r="CI30" s="153"/>
      <c r="CJ30" s="153"/>
      <c r="CK30" s="153"/>
      <c r="CL30" s="153"/>
      <c r="CM30" s="153"/>
      <c r="CN30" s="153"/>
      <c r="CO30" s="153"/>
      <c r="CP30" s="153"/>
      <c r="CQ30" s="153"/>
      <c r="CR30" s="153"/>
      <c r="CS30" s="153"/>
      <c r="CT30" s="153"/>
      <c r="CU30" s="153"/>
      <c r="CV30" s="153"/>
      <c r="CW30" s="153"/>
      <c r="CX30" s="153"/>
      <c r="CY30" s="153"/>
      <c r="CZ30" s="153"/>
      <c r="DA30" s="153"/>
      <c r="DB30" s="153"/>
      <c r="DC30" s="153"/>
      <c r="DD30" s="153"/>
      <c r="DE30" s="153"/>
      <c r="DF30" s="153"/>
      <c r="DG30" s="153"/>
      <c r="DH30" s="153"/>
      <c r="DI30" s="153"/>
      <c r="DJ30" s="153"/>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c r="EI30" s="153"/>
      <c r="EJ30" s="153"/>
      <c r="EK30" s="153"/>
      <c r="EL30" s="153"/>
      <c r="EM30" s="153"/>
      <c r="EN30" s="153"/>
      <c r="EO30" s="153"/>
      <c r="EP30" s="153"/>
      <c r="EQ30" s="153"/>
      <c r="ER30" s="153"/>
      <c r="ES30" s="153"/>
      <c r="ET30" s="153"/>
      <c r="EU30" s="153"/>
      <c r="EV30" s="153"/>
      <c r="EW30" s="153"/>
      <c r="EX30" s="153"/>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3"/>
      <c r="GB30" s="153"/>
      <c r="GC30" s="153"/>
      <c r="GD30" s="153"/>
      <c r="GE30" s="153"/>
      <c r="GF30" s="153"/>
      <c r="GH30" s="153"/>
    </row>
    <row r="31" spans="2:203">
      <c r="B31" s="153" t="s">
        <v>122</v>
      </c>
      <c r="C31" s="34">
        <v>-4.5</v>
      </c>
      <c r="D31" s="34">
        <v>30.7</v>
      </c>
      <c r="E31" s="34">
        <v>3.089</v>
      </c>
      <c r="F31" s="34">
        <v>-14.782299819999997</v>
      </c>
      <c r="G31" s="37"/>
      <c r="H31" s="37">
        <v>-1.5</v>
      </c>
      <c r="I31" s="37">
        <v>-3.338058010000001</v>
      </c>
      <c r="J31" s="56">
        <v>1.2253720066666673</v>
      </c>
      <c r="K31" s="153"/>
      <c r="L31" s="37">
        <v>-3.5720000000000001</v>
      </c>
      <c r="M31" s="37">
        <v>-8.0259999999999998</v>
      </c>
      <c r="N31" s="56">
        <v>1.2469204927211646</v>
      </c>
      <c r="O31" s="153"/>
      <c r="P31" s="123">
        <v>-2.032</v>
      </c>
      <c r="Q31" s="123">
        <v>-4.6879419899999988</v>
      </c>
      <c r="R31" s="56">
        <v>1.3070580659448812</v>
      </c>
      <c r="S31" s="153"/>
      <c r="T31" s="123">
        <v>6.6609999999999996</v>
      </c>
      <c r="U31" s="123">
        <v>-6.7562998199999971</v>
      </c>
      <c r="V31" s="56">
        <v>-2.0143071340639538</v>
      </c>
      <c r="W31" s="153"/>
      <c r="X31" s="123">
        <v>-0.57481687000000015</v>
      </c>
      <c r="Y31" s="123">
        <v>-4.3178998200000027</v>
      </c>
      <c r="Z31" s="56">
        <v>6.5117833963363001</v>
      </c>
      <c r="AA31" s="153"/>
      <c r="AB31" s="123">
        <v>-2.7632411400000008</v>
      </c>
      <c r="AC31" s="123">
        <v>-2.1462390499999975</v>
      </c>
      <c r="AD31" s="56">
        <v>-0.22328926747232894</v>
      </c>
      <c r="AE31" s="153"/>
      <c r="AF31" s="123">
        <v>-3.338058010000001</v>
      </c>
      <c r="AG31" s="123">
        <v>-6.4641388700000002</v>
      </c>
      <c r="AH31" s="56">
        <v>0.93649686453471737</v>
      </c>
      <c r="AI31" s="153"/>
      <c r="AJ31" s="123">
        <v>-4.6882604600000004</v>
      </c>
      <c r="AK31" s="123">
        <v>-14.163978610000003</v>
      </c>
      <c r="AL31" s="56">
        <v>2.021158643135625</v>
      </c>
      <c r="AM31" s="146"/>
      <c r="AN31" s="123">
        <v>-8.0263184700000014</v>
      </c>
      <c r="AO31" s="123">
        <v>-20.628117480000004</v>
      </c>
      <c r="AP31" s="56">
        <v>1.5700596801761344</v>
      </c>
      <c r="AQ31" s="153"/>
      <c r="AR31" s="123">
        <v>-6.7559813499999954</v>
      </c>
      <c r="AS31" s="123">
        <v>-47.46428714999999</v>
      </c>
      <c r="AT31" s="56">
        <v>6.0255207483661897</v>
      </c>
      <c r="AU31" s="146"/>
      <c r="AV31" s="123">
        <v>-14.782299819999997</v>
      </c>
      <c r="AW31" s="123">
        <v>-68.09240462999999</v>
      </c>
      <c r="AX31" s="56">
        <v>3.6063471488971599</v>
      </c>
      <c r="AY31" s="153"/>
      <c r="AZ31" s="123">
        <v>-4.3178998200000027</v>
      </c>
      <c r="BA31" s="123">
        <v>-10.39837681</v>
      </c>
      <c r="BB31" s="56">
        <v>1.4082024232790082</v>
      </c>
      <c r="BC31" s="153"/>
      <c r="BD31" s="123">
        <v>-2.1462390499999975</v>
      </c>
      <c r="BE31" s="123">
        <v>-12.653965719999999</v>
      </c>
      <c r="BF31" s="56">
        <v>4.8958789888759187</v>
      </c>
      <c r="BG31" s="153"/>
      <c r="BH31" s="123">
        <v>-6.4641388700000002</v>
      </c>
      <c r="BI31" s="123">
        <v>-23.052342529999997</v>
      </c>
      <c r="BJ31" s="56">
        <v>2.5661892471069385</v>
      </c>
      <c r="BK31" s="146"/>
      <c r="BL31" s="123">
        <v>-14.163978610000003</v>
      </c>
      <c r="BM31" s="123">
        <v>-6.4401870600000004</v>
      </c>
      <c r="BN31" s="56">
        <v>-0.54531228566999379</v>
      </c>
      <c r="BO31" s="153"/>
      <c r="BP31" s="123">
        <v>-20.628117480000004</v>
      </c>
      <c r="BQ31" s="37">
        <v>-29.492529589999997</v>
      </c>
      <c r="BR31" s="56">
        <v>0.42972472493403657</v>
      </c>
      <c r="BS31" s="146"/>
      <c r="BT31" s="123">
        <v>-47.46428714999999</v>
      </c>
      <c r="BU31" s="123">
        <v>-3.4294231099999961</v>
      </c>
      <c r="BV31" s="56">
        <v>-0.927747295579051</v>
      </c>
      <c r="BW31" s="153"/>
      <c r="BX31" s="123">
        <v>-68.09240462999999</v>
      </c>
      <c r="BY31" s="37">
        <v>-32.921952699999991</v>
      </c>
      <c r="BZ31" s="56">
        <v>-0.51651064639454203</v>
      </c>
      <c r="CA31" s="153"/>
      <c r="CB31" s="123">
        <v>-10.39837681</v>
      </c>
      <c r="CC31" s="37">
        <v>-4.54992543</v>
      </c>
      <c r="CD31" s="56">
        <v>-0.56243887741936904</v>
      </c>
      <c r="CE31" s="153"/>
      <c r="CF31" s="123">
        <v>-12.653965719999999</v>
      </c>
      <c r="CG31" s="37">
        <v>-12.155090280000003</v>
      </c>
      <c r="CH31" s="56">
        <v>-3.9424434287150541E-2</v>
      </c>
      <c r="CI31" s="153"/>
      <c r="CJ31" s="123">
        <v>-23.052342529999997</v>
      </c>
      <c r="CK31" s="37">
        <v>-16.705015710000005</v>
      </c>
      <c r="CL31" s="56">
        <v>-0.27534411358583927</v>
      </c>
      <c r="CM31" s="153"/>
      <c r="CN31" s="123">
        <v>-6.4401870600000004</v>
      </c>
      <c r="CO31" s="37">
        <v>-19.144551729999996</v>
      </c>
      <c r="CP31" s="56">
        <v>1.9726701339013584</v>
      </c>
      <c r="CQ31" s="153"/>
      <c r="CR31" s="123">
        <v>-29.492529589999997</v>
      </c>
      <c r="CS31" s="37">
        <v>-35.849567440000001</v>
      </c>
      <c r="CT31" s="56">
        <v>0.21554739245410401</v>
      </c>
      <c r="CU31" s="153"/>
      <c r="CV31" s="123">
        <v>-3.4294231099999961</v>
      </c>
      <c r="CW31" s="37">
        <v>-31.53603274000001</v>
      </c>
      <c r="CX31" s="56">
        <v>8.1957252658742501</v>
      </c>
      <c r="CY31" s="153"/>
      <c r="CZ31" s="123">
        <v>-32.921952699999991</v>
      </c>
      <c r="DA31" s="37">
        <v>-67.385600180000012</v>
      </c>
      <c r="DB31" s="56">
        <v>1.0468287769576934</v>
      </c>
      <c r="DC31" s="153"/>
      <c r="DD31" s="123">
        <v>-4.54992543</v>
      </c>
      <c r="DE31" s="37">
        <v>-10.912516139999999</v>
      </c>
      <c r="DF31" s="56">
        <v>1.3983945029182596</v>
      </c>
      <c r="DG31" s="153"/>
      <c r="DH31" s="123">
        <v>-12.155090280000003</v>
      </c>
      <c r="DI31" s="37">
        <v>-14.35359074</v>
      </c>
      <c r="DJ31" s="56">
        <v>0.18087076355306148</v>
      </c>
      <c r="DK31" s="153"/>
      <c r="DL31" s="123">
        <v>-16.705015710000005</v>
      </c>
      <c r="DM31" s="37">
        <v>-25.266106879999999</v>
      </c>
      <c r="DN31" s="56">
        <v>0.5124862687124041</v>
      </c>
      <c r="DO31" s="153"/>
      <c r="DP31" s="123">
        <v>-19.144551729999996</v>
      </c>
      <c r="DQ31" s="37">
        <v>-8.7069097699999976</v>
      </c>
      <c r="DR31" s="56">
        <v>-0.54520169013119013</v>
      </c>
      <c r="DS31" s="153"/>
      <c r="DT31" s="123">
        <v>-35.849567440000001</v>
      </c>
      <c r="DU31" s="123">
        <v>-33.973016649999998</v>
      </c>
      <c r="DV31" s="56">
        <v>-5.2345144558318915E-2</v>
      </c>
      <c r="DW31" s="153"/>
      <c r="DX31" s="123">
        <v>-31.53603274000001</v>
      </c>
      <c r="DY31" s="37">
        <v>-12.42824919000001</v>
      </c>
      <c r="DZ31" s="56">
        <v>-0.60590321260555602</v>
      </c>
      <c r="EA31" s="153"/>
      <c r="EB31" s="123">
        <v>-67.385600180000012</v>
      </c>
      <c r="EC31" s="123">
        <v>-46.401265840000008</v>
      </c>
      <c r="ED31" s="56">
        <v>-0.31140680329249537</v>
      </c>
      <c r="EE31" s="153"/>
      <c r="EF31" s="123">
        <v>-10.912516139999999</v>
      </c>
      <c r="EG31" s="37">
        <v>-9.3319797900000019</v>
      </c>
      <c r="EH31" s="56">
        <v>-0.14483702289397002</v>
      </c>
      <c r="EI31" s="153"/>
      <c r="EJ31" s="123">
        <v>-14.35359074</v>
      </c>
      <c r="EK31" s="37">
        <v>-7.9501502500000027</v>
      </c>
      <c r="EL31" s="56">
        <v>-0.4461211557436392</v>
      </c>
      <c r="EM31" s="153"/>
      <c r="EN31" s="123">
        <v>-25.266106879999999</v>
      </c>
      <c r="EO31" s="37">
        <v>-17.282130040000006</v>
      </c>
      <c r="EP31" s="56">
        <v>-0.31599553021442744</v>
      </c>
      <c r="EQ31" s="153"/>
      <c r="ER31" s="37">
        <v>-8.7069097699999976</v>
      </c>
      <c r="ES31" s="37">
        <v>-4.133611589999993</v>
      </c>
      <c r="ET31" s="56">
        <v>-0.52524929059877068</v>
      </c>
      <c r="EU31" s="153"/>
      <c r="EV31" s="123">
        <v>-33.973016649999998</v>
      </c>
      <c r="EW31" s="37">
        <v>-21.415741629999999</v>
      </c>
      <c r="EX31" s="56">
        <v>-0.36962496293363456</v>
      </c>
      <c r="EY31" s="153"/>
      <c r="EZ31" s="37">
        <v>-12.42824919000001</v>
      </c>
      <c r="FA31" s="37">
        <v>-3.8581905100000005</v>
      </c>
      <c r="FB31" s="56">
        <v>-0.68956282972630056</v>
      </c>
      <c r="FC31" s="153"/>
      <c r="FD31" s="37">
        <v>-46.401265840000008</v>
      </c>
      <c r="FE31" s="37">
        <v>-25.273932139999999</v>
      </c>
      <c r="FF31" s="56">
        <v>-0.45531804612509691</v>
      </c>
      <c r="FG31" s="153"/>
      <c r="FH31" s="37">
        <v>-9.3319797900000019</v>
      </c>
      <c r="FI31" s="37">
        <v>-1.5972569299999999</v>
      </c>
      <c r="FJ31" s="56">
        <v>-0.82884050695099076</v>
      </c>
      <c r="FK31" s="153"/>
      <c r="FL31" s="37">
        <v>-7.9501502500000027</v>
      </c>
      <c r="FM31" s="37">
        <v>-3.70474199</v>
      </c>
      <c r="FN31" s="56">
        <v>-0.53400352527928663</v>
      </c>
      <c r="FO31" s="153"/>
      <c r="FP31" s="123">
        <v>-17.282130040000006</v>
      </c>
      <c r="FQ31" s="37">
        <v>-5.3019989199999999</v>
      </c>
      <c r="FR31" s="56">
        <v>-0.69320917573653451</v>
      </c>
      <c r="FS31" s="153"/>
      <c r="FT31" s="37">
        <v>-4.133611589999993</v>
      </c>
      <c r="FU31" s="37">
        <v>-4.3859365700000001</v>
      </c>
      <c r="FV31" s="56">
        <v>6.1042256754463856E-2</v>
      </c>
      <c r="FW31" s="153"/>
      <c r="FX31" s="37">
        <v>-21.415741629999999</v>
      </c>
      <c r="FY31" s="37">
        <v>-9.687935490000001</v>
      </c>
      <c r="FZ31" s="56">
        <v>-0.54762549635783964</v>
      </c>
      <c r="GA31" s="153"/>
      <c r="GB31" s="123">
        <f t="shared" ref="GB31" si="36">FA31</f>
        <v>-3.8581905100000005</v>
      </c>
      <c r="GC31" s="37">
        <v>-2.8804565600000007</v>
      </c>
      <c r="GD31" s="56">
        <f>(GC31-GB31)/GB31</f>
        <v>-0.25341774789653909</v>
      </c>
      <c r="GE31" s="153"/>
      <c r="GF31" s="123">
        <f t="shared" ref="GF31" si="37">FX31+GB31</f>
        <v>-25.273932139999999</v>
      </c>
      <c r="GG31" s="123">
        <f>GC31+FY31</f>
        <v>-12.568392050000002</v>
      </c>
      <c r="GH31" s="56">
        <f>(GG31-GF31)/GF31</f>
        <v>-0.50271323115137545</v>
      </c>
      <c r="GJ31" s="123">
        <f t="shared" ref="GJ31:GJ32" si="38">FI31</f>
        <v>-1.5972569299999999</v>
      </c>
      <c r="GK31" s="37">
        <v>-13.729789139999999</v>
      </c>
      <c r="GL31" s="56">
        <f>(GK31-GJ31)/GJ31</f>
        <v>7.5958551076688705</v>
      </c>
      <c r="GN31" s="123">
        <f t="shared" ref="GN31:GN32" si="39">FM31</f>
        <v>-3.70474199</v>
      </c>
      <c r="GO31" s="37">
        <v>-2.6129191500000015</v>
      </c>
      <c r="GP31" s="56">
        <f>(GO31-GN31)/GN31</f>
        <v>-0.294709548720827</v>
      </c>
      <c r="GR31" s="123">
        <f t="shared" ref="GR31:GS32" si="40">GJ31+GN31</f>
        <v>-5.3019989199999999</v>
      </c>
      <c r="GS31" s="123">
        <f t="shared" si="40"/>
        <v>-16.342708290000001</v>
      </c>
      <c r="GT31" s="56">
        <f t="shared" ref="GT31" si="41">GS31/GR31-1</f>
        <v>2.082367336657247</v>
      </c>
      <c r="GU31" s="194"/>
    </row>
    <row r="32" spans="2:203">
      <c r="B32" s="95" t="s">
        <v>123</v>
      </c>
      <c r="C32" s="124">
        <v>73.900000000000006</v>
      </c>
      <c r="D32" s="124">
        <v>117.8</v>
      </c>
      <c r="E32" s="124">
        <v>91.166000000000054</v>
      </c>
      <c r="F32" s="124">
        <v>84.15436877989606</v>
      </c>
      <c r="G32" s="124"/>
      <c r="H32" s="124">
        <v>41.40799999999998</v>
      </c>
      <c r="I32" s="124">
        <v>43.858802439999991</v>
      </c>
      <c r="J32" s="96">
        <v>5.9186689528593801E-2</v>
      </c>
      <c r="K32" s="100"/>
      <c r="L32" s="124">
        <v>62.721313569999978</v>
      </c>
      <c r="M32" s="124">
        <v>64.920472959999984</v>
      </c>
      <c r="N32" s="96">
        <v>3.5062393703627376E-2</v>
      </c>
      <c r="O32" s="100"/>
      <c r="P32" s="124">
        <v>21.346313569999985</v>
      </c>
      <c r="Q32" s="124">
        <v>21.051670519999995</v>
      </c>
      <c r="R32" s="96">
        <v>-1.3802994556122357E-2</v>
      </c>
      <c r="S32" s="100"/>
      <c r="T32" s="124">
        <v>28.444686430000075</v>
      </c>
      <c r="U32" s="124">
        <v>19.23389581989607</v>
      </c>
      <c r="V32" s="96">
        <v>-0.32381410260123517</v>
      </c>
      <c r="W32" s="100"/>
      <c r="X32" s="124">
        <v>21.25577857</v>
      </c>
      <c r="Y32" s="124">
        <v>20.077253883194061</v>
      </c>
      <c r="Z32" s="96">
        <v>-5.544490797760223E-2</v>
      </c>
      <c r="AA32" s="100"/>
      <c r="AB32" s="124">
        <v>22.603023870000001</v>
      </c>
      <c r="AC32" s="124">
        <v>25.543756219005964</v>
      </c>
      <c r="AD32" s="96">
        <v>0.13010349260875079</v>
      </c>
      <c r="AE32" s="100"/>
      <c r="AF32" s="124">
        <v>43.858802439999991</v>
      </c>
      <c r="AG32" s="124">
        <v>45.621010102200017</v>
      </c>
      <c r="AH32" s="96">
        <v>4.0179110330492346E-2</v>
      </c>
      <c r="AI32" s="100"/>
      <c r="AJ32" s="124">
        <v>21.060641839999995</v>
      </c>
      <c r="AK32" s="124">
        <v>22.74187001779999</v>
      </c>
      <c r="AL32" s="96">
        <v>7.9827964910683585E-2</v>
      </c>
      <c r="AM32" s="100"/>
      <c r="AN32" s="124">
        <v>64.919444279999993</v>
      </c>
      <c r="AO32" s="124">
        <v>68.362880120000014</v>
      </c>
      <c r="AP32" s="96">
        <v>5.3041671539090091E-2</v>
      </c>
      <c r="AQ32" s="100"/>
      <c r="AR32" s="124">
        <v>19.234924499896035</v>
      </c>
      <c r="AS32" s="124">
        <v>4.4256561999999988</v>
      </c>
      <c r="AT32" s="96">
        <v>-0.76991559285694522</v>
      </c>
      <c r="AU32" s="100"/>
      <c r="AV32" s="124">
        <v>84.154368779896046</v>
      </c>
      <c r="AW32" s="124">
        <v>72.788536319999892</v>
      </c>
      <c r="AX32" s="96">
        <v>-0.13505932757481964</v>
      </c>
      <c r="AY32" s="153"/>
      <c r="AZ32" s="124">
        <v>20.077253883194061</v>
      </c>
      <c r="BA32" s="124">
        <v>46.059432249999972</v>
      </c>
      <c r="BB32" s="96">
        <v>1.29411016655792</v>
      </c>
      <c r="BC32" s="153"/>
      <c r="BD32" s="124">
        <v>25.543756219005964</v>
      </c>
      <c r="BE32" s="124">
        <v>46.332573540000013</v>
      </c>
      <c r="BF32" s="96">
        <v>0.81385122621574435</v>
      </c>
      <c r="BG32" s="153"/>
      <c r="BH32" s="124">
        <v>45.621010102200017</v>
      </c>
      <c r="BI32" s="124">
        <v>92.392005789999956</v>
      </c>
      <c r="BJ32" s="96">
        <v>1.0252073678996525</v>
      </c>
      <c r="BK32" s="100"/>
      <c r="BL32" s="124">
        <v>22.74187001779999</v>
      </c>
      <c r="BM32" s="124">
        <v>57.247528270000004</v>
      </c>
      <c r="BN32" s="96">
        <v>1.5172744468767321</v>
      </c>
      <c r="BO32" s="153"/>
      <c r="BP32" s="124">
        <v>68.362880120000014</v>
      </c>
      <c r="BQ32" s="124">
        <v>149.63953406000002</v>
      </c>
      <c r="BR32" s="96">
        <v>1.1889003768906743</v>
      </c>
      <c r="BS32" s="100"/>
      <c r="BT32" s="124">
        <v>4.4256561999999988</v>
      </c>
      <c r="BU32" s="124">
        <v>66.702546760000004</v>
      </c>
      <c r="BV32" s="96">
        <v>14.071786814348576</v>
      </c>
      <c r="BW32" s="153"/>
      <c r="BX32" s="124">
        <v>72.788536319999892</v>
      </c>
      <c r="BY32" s="124">
        <v>216.34208082000001</v>
      </c>
      <c r="BZ32" s="96">
        <v>1.9721999061623707</v>
      </c>
      <c r="CA32" s="153"/>
      <c r="CB32" s="124">
        <v>46.059432249999972</v>
      </c>
      <c r="CC32" s="124">
        <v>56.539361209999996</v>
      </c>
      <c r="CD32" s="96">
        <v>0.22753057187325687</v>
      </c>
      <c r="CE32" s="153"/>
      <c r="CF32" s="124">
        <v>46.332573540000013</v>
      </c>
      <c r="CG32" s="124">
        <v>50.276923080000017</v>
      </c>
      <c r="CH32" s="96">
        <v>8.5131242204682503E-2</v>
      </c>
      <c r="CI32" s="153"/>
      <c r="CJ32" s="124">
        <v>92.392005789999956</v>
      </c>
      <c r="CK32" s="124">
        <v>106.81628429</v>
      </c>
      <c r="CL32" s="96">
        <v>0.15612041730953799</v>
      </c>
      <c r="CM32" s="153"/>
      <c r="CN32" s="124">
        <v>57.247528270000004</v>
      </c>
      <c r="CO32" s="124">
        <v>49.140176349999955</v>
      </c>
      <c r="CP32" s="96">
        <v>-0.14161924828898903</v>
      </c>
      <c r="CQ32" s="153"/>
      <c r="CR32" s="124">
        <v>149.63953406000002</v>
      </c>
      <c r="CS32" s="124">
        <v>155.95646063999993</v>
      </c>
      <c r="CT32" s="96">
        <v>4.2214289289801296E-2</v>
      </c>
      <c r="CU32" s="153"/>
      <c r="CV32" s="124">
        <v>66.702546760000004</v>
      </c>
      <c r="CW32" s="124">
        <v>41.052507179999978</v>
      </c>
      <c r="CX32" s="96">
        <v>-0.38454363177901579</v>
      </c>
      <c r="CY32" s="153"/>
      <c r="CZ32" s="124">
        <v>216.34208082000001</v>
      </c>
      <c r="DA32" s="124">
        <v>197.00896781999992</v>
      </c>
      <c r="DB32" s="96">
        <v>-8.9363626931579412E-2</v>
      </c>
      <c r="DC32" s="153"/>
      <c r="DD32" s="124">
        <v>56.539361209999996</v>
      </c>
      <c r="DE32" s="124">
        <v>54.463510840000005</v>
      </c>
      <c r="DF32" s="96">
        <v>-3.6715136598197709E-2</v>
      </c>
      <c r="DG32" s="153"/>
      <c r="DH32" s="124">
        <v>50.276923080000017</v>
      </c>
      <c r="DI32" s="124">
        <v>38.251350729999984</v>
      </c>
      <c r="DJ32" s="96">
        <v>-0.23918672053309809</v>
      </c>
      <c r="DK32" s="153"/>
      <c r="DL32" s="124">
        <v>106.81628429</v>
      </c>
      <c r="DM32" s="124">
        <v>92.714861570000025</v>
      </c>
      <c r="DN32" s="96">
        <v>-0.13201566421946892</v>
      </c>
      <c r="DO32" s="153"/>
      <c r="DP32" s="124">
        <v>49.140176349999955</v>
      </c>
      <c r="DQ32" s="124">
        <v>49.920706810000006</v>
      </c>
      <c r="DR32" s="96">
        <v>1.5883753742370357E-2</v>
      </c>
      <c r="DS32" s="153"/>
      <c r="DT32" s="124">
        <v>155.95646063999993</v>
      </c>
      <c r="DU32" s="124">
        <v>142.63556838000002</v>
      </c>
      <c r="DV32" s="96">
        <v>-8.5414173964546536E-2</v>
      </c>
      <c r="DW32" s="153"/>
      <c r="DX32" s="124">
        <v>41.052507179999978</v>
      </c>
      <c r="DY32" s="124">
        <v>46.914010470000029</v>
      </c>
      <c r="DZ32" s="96">
        <v>0.14278064100444679</v>
      </c>
      <c r="EA32" s="153"/>
      <c r="EB32" s="124">
        <v>197.00896781999992</v>
      </c>
      <c r="EC32" s="124">
        <v>189.54957885000005</v>
      </c>
      <c r="ED32" s="96">
        <v>-3.7863195023767934E-2</v>
      </c>
      <c r="EE32" s="153"/>
      <c r="EF32" s="124">
        <v>54.463510840000005</v>
      </c>
      <c r="EG32" s="124">
        <v>47.482674279999998</v>
      </c>
      <c r="EH32" s="96">
        <v>-0.12817456040445016</v>
      </c>
      <c r="EI32" s="153"/>
      <c r="EJ32" s="124">
        <v>38.251350729999984</v>
      </c>
      <c r="EK32" s="124">
        <v>50.400804569999984</v>
      </c>
      <c r="EL32" s="96">
        <v>0.31762156389607854</v>
      </c>
      <c r="EM32" s="153"/>
      <c r="EN32" s="124">
        <v>92.714861570000025</v>
      </c>
      <c r="EO32" s="124">
        <v>97.883478850000046</v>
      </c>
      <c r="EP32" s="96">
        <v>5.5747451837564334E-2</v>
      </c>
      <c r="EQ32" s="153"/>
      <c r="ER32" s="124">
        <v>49.920706810000006</v>
      </c>
      <c r="ES32" s="124">
        <v>57.089738540000049</v>
      </c>
      <c r="ET32" s="96">
        <v>0.14360837792793346</v>
      </c>
      <c r="EU32" s="153"/>
      <c r="EV32" s="124">
        <v>142.63556838000002</v>
      </c>
      <c r="EW32" s="124">
        <v>154.97321739</v>
      </c>
      <c r="EX32" s="96">
        <v>8.6497702852985789E-2</v>
      </c>
      <c r="EY32" s="153"/>
      <c r="EZ32" s="124">
        <v>46.913653150000002</v>
      </c>
      <c r="FA32" s="124">
        <v>59.20692154999994</v>
      </c>
      <c r="FB32" s="96">
        <v>0.26204031395069344</v>
      </c>
      <c r="FC32" s="153"/>
      <c r="FD32" s="124">
        <v>189.54922152999998</v>
      </c>
      <c r="FE32" s="124">
        <v>214.18013894000001</v>
      </c>
      <c r="FF32" s="96">
        <v>0.12994470360355284</v>
      </c>
      <c r="FG32" s="153"/>
      <c r="FH32" s="124">
        <v>47.482674279999998</v>
      </c>
      <c r="FI32" s="124">
        <v>55.496979389999979</v>
      </c>
      <c r="FJ32" s="96">
        <v>0.16878377706235592</v>
      </c>
      <c r="FK32" s="153"/>
      <c r="FL32" s="124">
        <v>50.400804569999984</v>
      </c>
      <c r="FM32" s="124">
        <v>57.054937650000014</v>
      </c>
      <c r="FN32" s="96">
        <v>0.13202434240426317</v>
      </c>
      <c r="FO32" s="153"/>
      <c r="FP32" s="124">
        <v>97.883478850000103</v>
      </c>
      <c r="FQ32" s="124">
        <v>112.55191704000003</v>
      </c>
      <c r="FR32" s="96">
        <v>0.14985611833921775</v>
      </c>
      <c r="FS32" s="153"/>
      <c r="FT32" s="124">
        <v>57.089738540000049</v>
      </c>
      <c r="FU32" s="124">
        <v>55.139372650000027</v>
      </c>
      <c r="FV32" s="96">
        <v>-3.4163160313538547E-2</v>
      </c>
      <c r="FW32" s="153"/>
      <c r="FX32" s="124">
        <v>154.97321739</v>
      </c>
      <c r="FY32" s="124">
        <v>167.69128969000005</v>
      </c>
      <c r="FZ32" s="96">
        <v>8.2066259668560695E-2</v>
      </c>
      <c r="GA32" s="153"/>
      <c r="GB32" s="124">
        <f t="shared" ref="GB32" si="42">FA32</f>
        <v>59.20692154999994</v>
      </c>
      <c r="GC32" s="124">
        <f>GC28+GC31</f>
        <v>61.837731559999966</v>
      </c>
      <c r="GD32" s="96">
        <f>(GC32-GB32)/GB32</f>
        <v>4.4434163120241281E-2</v>
      </c>
      <c r="GE32" s="153"/>
      <c r="GF32" s="124">
        <f t="shared" ref="GF32" si="43">FX32+GB32</f>
        <v>214.18013893999995</v>
      </c>
      <c r="GG32" s="124">
        <f>GG28+GG31</f>
        <v>229.52902125</v>
      </c>
      <c r="GH32" s="96">
        <f>(GG32-GF32)/GF32</f>
        <v>7.1663424937360137E-2</v>
      </c>
      <c r="GJ32" s="124">
        <f t="shared" si="38"/>
        <v>55.496979389999979</v>
      </c>
      <c r="GK32" s="124">
        <f>GK28+GK31</f>
        <v>46.533902830000024</v>
      </c>
      <c r="GL32" s="96">
        <f>(GK32-GJ32)/GJ32</f>
        <v>-0.16150566496624527</v>
      </c>
      <c r="GN32" s="124">
        <f t="shared" si="39"/>
        <v>57.054937650000014</v>
      </c>
      <c r="GO32" s="124">
        <f>GO28+GO31</f>
        <v>53.618240579999984</v>
      </c>
      <c r="GP32" s="96">
        <f>(GO32-GN32)/GN32</f>
        <v>-6.0234875569967934E-2</v>
      </c>
      <c r="GR32" s="124">
        <f t="shared" si="40"/>
        <v>112.55191703999999</v>
      </c>
      <c r="GS32" s="124">
        <f t="shared" si="40"/>
        <v>100.15214341000001</v>
      </c>
      <c r="GT32" s="96">
        <f t="shared" ref="GT32" si="44">GS32/GR32-1</f>
        <v>-0.11016936855543036</v>
      </c>
      <c r="GU32" s="194"/>
    </row>
    <row r="33" spans="2:204" s="6" customFormat="1">
      <c r="B33" s="10" t="s">
        <v>118</v>
      </c>
      <c r="C33" s="19">
        <v>0.36099999999999999</v>
      </c>
      <c r="D33" s="19">
        <v>0.57399999999999995</v>
      </c>
      <c r="E33" s="69">
        <v>0.4420769849967513</v>
      </c>
      <c r="F33" s="69">
        <v>0.39510107117999749</v>
      </c>
      <c r="G33" s="16"/>
      <c r="H33" s="69">
        <v>0.40446979760881441</v>
      </c>
      <c r="I33" s="69">
        <v>0.41563113591063039</v>
      </c>
      <c r="J33" s="19"/>
      <c r="L33" s="69">
        <v>0.40859782597828398</v>
      </c>
      <c r="M33" s="69">
        <v>0.40747991340407669</v>
      </c>
      <c r="N33" s="19"/>
      <c r="P33" s="19">
        <v>0.41767243119639974</v>
      </c>
      <c r="Q33" s="19">
        <v>0.39145130194856281</v>
      </c>
      <c r="R33" s="19"/>
      <c r="T33" s="19">
        <v>0.53956089762533277</v>
      </c>
      <c r="U33" s="19">
        <v>0.35835570643240278</v>
      </c>
      <c r="V33" s="19"/>
      <c r="X33" s="19">
        <v>0.40535326258840215</v>
      </c>
      <c r="Y33" s="19">
        <v>0.37446960144783625</v>
      </c>
      <c r="Z33" s="19"/>
      <c r="AB33" s="70">
        <v>0.4257835408204747</v>
      </c>
      <c r="AC33" s="70">
        <v>0.47034749102814105</v>
      </c>
      <c r="AD33" s="19"/>
      <c r="AF33" s="19">
        <v>0.41563113591063039</v>
      </c>
      <c r="AG33" s="19">
        <v>0.42271641189219827</v>
      </c>
      <c r="AH33" s="19"/>
      <c r="AJ33" s="70">
        <v>0.39147328644211671</v>
      </c>
      <c r="AK33" s="70">
        <v>0.30762172981647445</v>
      </c>
      <c r="AL33" s="70"/>
      <c r="AM33" s="74"/>
      <c r="AN33" s="70">
        <v>0.40747372098495122</v>
      </c>
      <c r="AO33" s="70">
        <v>0.37592699981948446</v>
      </c>
      <c r="AP33" s="70"/>
      <c r="AR33" s="70">
        <v>0.35837418251255548</v>
      </c>
      <c r="AS33" s="70">
        <v>4.5477893837168049E-2</v>
      </c>
      <c r="AT33" s="70"/>
      <c r="AU33" s="74"/>
      <c r="AV33" s="70">
        <v>0.39510107117999743</v>
      </c>
      <c r="AW33" s="70">
        <v>0.26073574694271412</v>
      </c>
      <c r="AX33" s="70"/>
      <c r="AZ33" s="70">
        <v>0.37446960144783625</v>
      </c>
      <c r="BA33" s="70">
        <v>0.39683043679051477</v>
      </c>
      <c r="BB33" s="70"/>
      <c r="BD33" s="70">
        <v>0.47034749102814105</v>
      </c>
      <c r="BE33" s="70">
        <v>0.38650345772001238</v>
      </c>
      <c r="BF33" s="70"/>
      <c r="BH33" s="19">
        <v>0.42271641189219827</v>
      </c>
      <c r="BI33" s="19">
        <v>0.39158361333918879</v>
      </c>
      <c r="BJ33" s="19"/>
      <c r="BK33" s="74"/>
      <c r="BL33" s="70">
        <v>0.30762172981647445</v>
      </c>
      <c r="BM33" s="70">
        <v>0.48423789545158663</v>
      </c>
      <c r="BN33" s="70"/>
      <c r="BP33" s="19">
        <v>0.37592699981948446</v>
      </c>
      <c r="BQ33" s="19">
        <v>0.42251191524341586</v>
      </c>
      <c r="BR33" s="19"/>
      <c r="BS33" s="74"/>
      <c r="BT33" s="70">
        <v>4.5477893837168049E-2</v>
      </c>
      <c r="BU33" s="70">
        <v>0.54413584383777325</v>
      </c>
      <c r="BV33" s="70"/>
      <c r="BX33" s="19">
        <v>0.26073574694271412</v>
      </c>
      <c r="BY33" s="19">
        <v>0.45378442151343373</v>
      </c>
      <c r="BZ33" s="19"/>
      <c r="CB33" s="19">
        <v>0.39683043679051477</v>
      </c>
      <c r="CC33" s="19">
        <v>0.46721849637627061</v>
      </c>
      <c r="CD33" s="19"/>
      <c r="CF33" s="19">
        <v>0.38650345772001238</v>
      </c>
      <c r="CG33" s="19">
        <v>0.40425450782927852</v>
      </c>
      <c r="CH33" s="19"/>
      <c r="CJ33" s="19">
        <v>0.39158361333918879</v>
      </c>
      <c r="CK33" s="19">
        <v>0.43530583162976288</v>
      </c>
      <c r="CL33" s="19"/>
      <c r="CN33" s="19">
        <v>0.48423789545158663</v>
      </c>
      <c r="CO33" s="19">
        <v>0.39865499445571029</v>
      </c>
      <c r="CP33" s="19"/>
      <c r="CR33" s="19">
        <v>0.42251191524341586</v>
      </c>
      <c r="CS33" s="19">
        <v>0.42305085171778528</v>
      </c>
      <c r="CT33" s="19"/>
      <c r="CV33" s="19">
        <v>0.54413584383777325</v>
      </c>
      <c r="CW33" s="19">
        <v>0.32296555717717912</v>
      </c>
      <c r="CX33" s="19"/>
      <c r="CZ33" s="19">
        <v>0.45378442151343373</v>
      </c>
      <c r="DA33" s="19">
        <v>0.39738924407105186</v>
      </c>
      <c r="DB33" s="19"/>
      <c r="DD33" s="19">
        <v>0.46721849637627061</v>
      </c>
      <c r="DE33" s="19">
        <v>0.44124647508881226</v>
      </c>
      <c r="DF33" s="19"/>
      <c r="DH33" s="19">
        <v>0.40425450782927852</v>
      </c>
      <c r="DI33" s="19">
        <v>0.32807439984203429</v>
      </c>
      <c r="DJ33" s="19"/>
      <c r="DL33" s="19">
        <v>0.43530583162976288</v>
      </c>
      <c r="DM33" s="19">
        <v>0.38627238840642153</v>
      </c>
      <c r="DN33" s="19"/>
      <c r="DP33" s="19">
        <v>0.39865499445571029</v>
      </c>
      <c r="DQ33" s="19">
        <v>0.39083823043655436</v>
      </c>
      <c r="DR33" s="19"/>
      <c r="DT33" s="19">
        <v>0.42305085171778528</v>
      </c>
      <c r="DU33" s="19">
        <v>0.38785819311092284</v>
      </c>
      <c r="DV33" s="19"/>
      <c r="DX33" s="19">
        <v>0.32296555717717912</v>
      </c>
      <c r="DY33" s="19">
        <v>0.3704843274156327</v>
      </c>
      <c r="DZ33" s="19"/>
      <c r="EB33" s="19">
        <v>0.39738924407105186</v>
      </c>
      <c r="EC33" s="19">
        <v>0.38340811477308195</v>
      </c>
      <c r="ED33" s="19"/>
      <c r="EF33" s="19">
        <v>0.44124647508881226</v>
      </c>
      <c r="EG33" s="19">
        <v>0.39522634713982246</v>
      </c>
      <c r="EH33" s="19"/>
      <c r="EJ33" s="19">
        <v>0.32807439984203429</v>
      </c>
      <c r="EK33" s="19">
        <v>0.39894121341788669</v>
      </c>
      <c r="EL33" s="19"/>
      <c r="EN33" s="19">
        <v>0.38627238840642153</v>
      </c>
      <c r="EO33" s="19">
        <v>0.39713047263012063</v>
      </c>
      <c r="EP33" s="19"/>
      <c r="ER33" s="19">
        <v>0.39083823043655436</v>
      </c>
      <c r="ES33" s="19">
        <v>0.46332197182959517</v>
      </c>
      <c r="ET33" s="19"/>
      <c r="EV33" s="19">
        <v>0.38785819311092284</v>
      </c>
      <c r="EW33" s="19">
        <v>0.41919190003950313</v>
      </c>
      <c r="EX33" s="19"/>
      <c r="EZ33" s="19">
        <v>0.3704815053628655</v>
      </c>
      <c r="FA33" s="19">
        <v>0.45645754325270671</v>
      </c>
      <c r="FB33" s="19"/>
      <c r="FD33" s="19">
        <v>0.38340739194046708</v>
      </c>
      <c r="FE33" s="19">
        <v>0.42887084548221194</v>
      </c>
      <c r="FF33" s="19"/>
      <c r="FH33" s="19">
        <v>0.39522634713982246</v>
      </c>
      <c r="FI33" s="19">
        <v>0.46842156346632191</v>
      </c>
      <c r="FJ33" s="19"/>
      <c r="FL33" s="19">
        <v>0.39894121341788669</v>
      </c>
      <c r="FM33" s="19">
        <v>0.47578780772365625</v>
      </c>
      <c r="FN33" s="19"/>
      <c r="FP33" s="19">
        <v>0.3971304726301208</v>
      </c>
      <c r="FQ33" s="19">
        <v>0.47212693639571574</v>
      </c>
      <c r="FR33" s="19"/>
      <c r="FT33" s="19">
        <v>0.46332197182959517</v>
      </c>
      <c r="FU33" s="19">
        <v>0.4653333583972577</v>
      </c>
      <c r="FV33" s="19"/>
      <c r="FX33" s="19">
        <v>0.41919190003950313</v>
      </c>
      <c r="FY33" s="19">
        <v>0.46987132315605751</v>
      </c>
      <c r="FZ33" s="19"/>
      <c r="GB33" s="19">
        <f>GB32/GB$13</f>
        <v>0.45645754325270671</v>
      </c>
      <c r="GC33" s="19">
        <f>GC32/GC$13</f>
        <v>0.50264049338123951</v>
      </c>
      <c r="GD33" s="19"/>
      <c r="GF33" s="19">
        <f>GF32/GF$13</f>
        <v>0.42887084548221188</v>
      </c>
      <c r="GG33" s="19">
        <f>GG32/GG$13</f>
        <v>0.4782716966723119</v>
      </c>
      <c r="GH33" s="19"/>
      <c r="GJ33" s="19">
        <f>GJ32/GJ$13</f>
        <v>0.46842156346632191</v>
      </c>
      <c r="GK33" s="19">
        <f>GK32/GK$13</f>
        <v>0.39112573682128149</v>
      </c>
      <c r="GL33" s="19"/>
      <c r="GN33" s="19">
        <f>GN32/GN$13</f>
        <v>0.47578780772365625</v>
      </c>
      <c r="GO33" s="19">
        <f>GO32/GO$13</f>
        <v>0.46129926300036339</v>
      </c>
      <c r="GP33" s="19"/>
      <c r="GR33" s="19">
        <f>GR32/GR13</f>
        <v>0.47212693639571551</v>
      </c>
      <c r="GS33" s="19">
        <f>GS32/GS13</f>
        <v>0.42580358698058096</v>
      </c>
      <c r="GT33" s="19"/>
    </row>
    <row r="34" spans="2:204" ht="5.0999999999999996" customHeight="1">
      <c r="B34" s="153"/>
      <c r="C34" s="153"/>
      <c r="D34" s="153"/>
      <c r="E34" s="34"/>
      <c r="F34" s="34"/>
      <c r="G34" s="15"/>
      <c r="H34" s="59"/>
      <c r="I34" s="59"/>
      <c r="J34" s="153"/>
      <c r="K34" s="153"/>
      <c r="L34" s="59"/>
      <c r="M34" s="59"/>
      <c r="N34" s="153"/>
      <c r="O34" s="153"/>
      <c r="P34" s="153"/>
      <c r="Q34" s="153"/>
      <c r="R34" s="153"/>
      <c r="S34" s="153"/>
      <c r="T34" s="153"/>
      <c r="U34" s="153"/>
      <c r="V34" s="153"/>
      <c r="W34" s="153"/>
      <c r="X34" s="153"/>
      <c r="Y34" s="153"/>
      <c r="Z34" s="153"/>
      <c r="AA34" s="153"/>
      <c r="AB34" s="146"/>
      <c r="AC34" s="146"/>
      <c r="AD34" s="153"/>
      <c r="AE34" s="153"/>
      <c r="AF34" s="153"/>
      <c r="AG34" s="153"/>
      <c r="AH34" s="153"/>
      <c r="AI34" s="153"/>
      <c r="AJ34" s="146"/>
      <c r="AK34" s="146"/>
      <c r="AL34" s="146"/>
      <c r="AM34" s="146"/>
      <c r="AN34" s="146"/>
      <c r="AO34" s="146"/>
      <c r="AP34" s="146"/>
      <c r="AQ34" s="153"/>
      <c r="AR34" s="146"/>
      <c r="AS34" s="146"/>
      <c r="AT34" s="146"/>
      <c r="AU34" s="146"/>
      <c r="AV34" s="146"/>
      <c r="AW34" s="146"/>
      <c r="AX34" s="146"/>
      <c r="AY34" s="153"/>
      <c r="AZ34" s="146"/>
      <c r="BA34" s="146"/>
      <c r="BB34" s="146"/>
      <c r="BC34" s="153"/>
      <c r="BD34" s="146"/>
      <c r="BE34" s="146"/>
      <c r="BF34" s="146"/>
      <c r="BG34" s="153"/>
      <c r="BH34" s="153"/>
      <c r="BI34" s="153"/>
      <c r="BJ34" s="153"/>
      <c r="BK34" s="146"/>
      <c r="BL34" s="146"/>
      <c r="BM34" s="146"/>
      <c r="BN34" s="146"/>
      <c r="BO34" s="153"/>
      <c r="BP34" s="153"/>
      <c r="BQ34" s="153"/>
      <c r="BR34" s="153"/>
      <c r="BS34" s="146"/>
      <c r="BT34" s="146"/>
      <c r="BU34" s="146"/>
      <c r="BV34" s="146"/>
      <c r="BW34" s="153"/>
      <c r="BX34" s="153"/>
      <c r="BY34" s="153"/>
      <c r="BZ34" s="153"/>
      <c r="CA34" s="153"/>
      <c r="CB34" s="153"/>
      <c r="CC34" s="153"/>
      <c r="CD34" s="153"/>
      <c r="CE34" s="153"/>
      <c r="CF34" s="153"/>
      <c r="CG34" s="153"/>
      <c r="CH34" s="153"/>
      <c r="CI34" s="153"/>
      <c r="CJ34" s="153"/>
      <c r="CK34" s="153"/>
      <c r="CL34" s="153"/>
      <c r="CM34" s="153"/>
      <c r="CN34" s="153"/>
      <c r="CO34" s="153"/>
      <c r="CP34" s="153"/>
      <c r="CQ34" s="153"/>
      <c r="CR34" s="153"/>
      <c r="CS34" s="153"/>
      <c r="CT34" s="153"/>
      <c r="CU34" s="153"/>
      <c r="CV34" s="153"/>
      <c r="CW34" s="153"/>
      <c r="CX34" s="153"/>
      <c r="CY34" s="153"/>
      <c r="CZ34" s="153"/>
      <c r="DA34" s="153"/>
      <c r="DB34" s="153"/>
      <c r="DC34" s="153"/>
      <c r="DD34" s="153"/>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H34" s="153"/>
    </row>
    <row r="35" spans="2:204">
      <c r="B35" s="153" t="s">
        <v>124</v>
      </c>
      <c r="C35" s="34">
        <v>-57.4</v>
      </c>
      <c r="D35" s="34">
        <v>-62.9</v>
      </c>
      <c r="E35" s="34">
        <v>-62.832000000000001</v>
      </c>
      <c r="F35" s="34">
        <v>-50.789175909999997</v>
      </c>
      <c r="G35" s="37"/>
      <c r="H35" s="37">
        <v>-31.751999999999999</v>
      </c>
      <c r="I35" s="37">
        <v>-26.454611960000001</v>
      </c>
      <c r="J35" s="56">
        <v>-0.16683635802469129</v>
      </c>
      <c r="K35" s="153"/>
      <c r="L35" s="37">
        <v>-46.668999999999997</v>
      </c>
      <c r="M35" s="37">
        <v>-40.177</v>
      </c>
      <c r="N35" s="56">
        <v>-0.13910733034776829</v>
      </c>
      <c r="O35" s="153"/>
      <c r="P35" s="123">
        <v>-14.956999999999997</v>
      </c>
      <c r="Q35" s="123">
        <v>-13.712388039999999</v>
      </c>
      <c r="R35" s="56">
        <v>-8.3212673664504827E-2</v>
      </c>
      <c r="S35" s="153"/>
      <c r="T35" s="123">
        <v>-16.163000000000004</v>
      </c>
      <c r="U35" s="123">
        <v>-10.612175909999998</v>
      </c>
      <c r="V35" s="56">
        <v>-0.34342783456041603</v>
      </c>
      <c r="W35" s="153"/>
      <c r="X35" s="123">
        <v>-14.085926150000001</v>
      </c>
      <c r="Y35" s="123">
        <v>-11.549218094493062</v>
      </c>
      <c r="Z35" s="56">
        <v>-0.18008812686462497</v>
      </c>
      <c r="AA35" s="153"/>
      <c r="AB35" s="123">
        <v>-12.368685810000001</v>
      </c>
      <c r="AC35" s="123">
        <v>-11.978393754000008</v>
      </c>
      <c r="AD35" s="56">
        <v>-3.1554852471427822E-2</v>
      </c>
      <c r="AE35" s="153"/>
      <c r="AF35" s="123">
        <v>-26.454611960000001</v>
      </c>
      <c r="AG35" s="123">
        <v>-23.52761184849307</v>
      </c>
      <c r="AH35" s="56">
        <v>-0.11064233774937333</v>
      </c>
      <c r="AI35" s="153"/>
      <c r="AJ35" s="123">
        <v>-13.722521429999993</v>
      </c>
      <c r="AK35" s="123">
        <v>-20.673573391506928</v>
      </c>
      <c r="AL35" s="56">
        <v>0.50654334897307118</v>
      </c>
      <c r="AM35" s="146"/>
      <c r="AN35" s="123">
        <v>-40.177133389999995</v>
      </c>
      <c r="AO35" s="123">
        <v>-44.201185240000001</v>
      </c>
      <c r="AP35" s="56">
        <v>0.10015776414256534</v>
      </c>
      <c r="AQ35" s="153"/>
      <c r="AR35" s="123">
        <v>-10.612042520000003</v>
      </c>
      <c r="AS35" s="123">
        <v>-31.594896369999994</v>
      </c>
      <c r="AT35" s="56">
        <v>1.9772681659025226</v>
      </c>
      <c r="AU35" s="146"/>
      <c r="AV35" s="123">
        <v>-50.789175909999997</v>
      </c>
      <c r="AW35" s="123">
        <v>-75.796081609999987</v>
      </c>
      <c r="AX35" s="56">
        <v>0.49236683312824381</v>
      </c>
      <c r="AY35" s="153"/>
      <c r="AZ35" s="123">
        <v>-11.549218094493062</v>
      </c>
      <c r="BA35" s="123">
        <v>-39.728087780000003</v>
      </c>
      <c r="BB35" s="56">
        <v>2.4398941517039394</v>
      </c>
      <c r="BC35" s="153"/>
      <c r="BD35" s="123">
        <v>-11.978393754000008</v>
      </c>
      <c r="BE35" s="123">
        <v>-40.004950709999989</v>
      </c>
      <c r="BF35" s="56">
        <v>2.339759197399979</v>
      </c>
      <c r="BG35" s="153"/>
      <c r="BH35" s="123">
        <v>-23.52761184849307</v>
      </c>
      <c r="BI35" s="123">
        <v>-79.733038489999984</v>
      </c>
      <c r="BJ35" s="56">
        <v>2.3889133756304655</v>
      </c>
      <c r="BK35" s="146"/>
      <c r="BL35" s="123">
        <v>-20.673573391506928</v>
      </c>
      <c r="BM35" s="123">
        <v>-43.587880380000016</v>
      </c>
      <c r="BN35" s="56">
        <v>1.1083863710715194</v>
      </c>
      <c r="BO35" s="153"/>
      <c r="BP35" s="123">
        <v>-44.201185240000001</v>
      </c>
      <c r="BQ35" s="123">
        <v>-123.32091887</v>
      </c>
      <c r="BR35" s="56">
        <v>1.7899912230950845</v>
      </c>
      <c r="BS35" s="146"/>
      <c r="BT35" s="123">
        <v>-31.594896369999994</v>
      </c>
      <c r="BU35" s="123">
        <v>-31.332333539999979</v>
      </c>
      <c r="BV35" s="56">
        <v>-8.3102924891794647E-3</v>
      </c>
      <c r="BW35" s="153"/>
      <c r="BX35" s="123">
        <v>-75.796081609999987</v>
      </c>
      <c r="BY35" s="123">
        <v>-154.65325240999999</v>
      </c>
      <c r="BZ35" s="56">
        <v>1.0403858500990921</v>
      </c>
      <c r="CA35" s="153"/>
      <c r="CB35" s="123">
        <v>-39.728087780000003</v>
      </c>
      <c r="CC35" s="123">
        <v>-43.05286856</v>
      </c>
      <c r="CD35" s="56">
        <v>8.3688417081925745E-2</v>
      </c>
      <c r="CE35" s="153"/>
      <c r="CF35" s="123">
        <v>-40.004950709999989</v>
      </c>
      <c r="CG35" s="123">
        <v>-38.765202000000002</v>
      </c>
      <c r="CH35" s="56">
        <v>-3.0989882202006762E-2</v>
      </c>
      <c r="CI35" s="153"/>
      <c r="CJ35" s="123">
        <v>-79.733038489999984</v>
      </c>
      <c r="CK35" s="123">
        <v>-81.818070559999995</v>
      </c>
      <c r="CL35" s="56">
        <v>2.6150164467412255E-2</v>
      </c>
      <c r="CM35" s="153"/>
      <c r="CN35" s="123">
        <v>-43.587880380000016</v>
      </c>
      <c r="CO35" s="123">
        <v>-36.147907269999997</v>
      </c>
      <c r="CP35" s="56">
        <v>-0.17068903202308033</v>
      </c>
      <c r="CQ35" s="153"/>
      <c r="CR35" s="123">
        <v>-123.32091887</v>
      </c>
      <c r="CS35" s="123">
        <v>-117.96597782999999</v>
      </c>
      <c r="CT35" s="56">
        <v>-4.3422811710030963E-2</v>
      </c>
      <c r="CU35" s="153"/>
      <c r="CV35" s="123">
        <v>-31.332333539999979</v>
      </c>
      <c r="CW35" s="123">
        <v>-37.644446929999994</v>
      </c>
      <c r="CX35" s="56">
        <v>0.20145685548577941</v>
      </c>
      <c r="CY35" s="153"/>
      <c r="CZ35" s="123">
        <v>-154.65325240999999</v>
      </c>
      <c r="DA35" s="123">
        <v>-155.61042475999997</v>
      </c>
      <c r="DB35" s="56">
        <v>6.1891511176397846E-3</v>
      </c>
      <c r="DC35" s="153"/>
      <c r="DD35" s="123">
        <v>-43.05286856</v>
      </c>
      <c r="DE35" s="123">
        <v>-33.027810760000001</v>
      </c>
      <c r="DF35" s="56">
        <v>-0.23285458403378451</v>
      </c>
      <c r="DG35" s="153"/>
      <c r="DH35" s="123">
        <v>-38.765202000000002</v>
      </c>
      <c r="DI35" s="123">
        <v>-40.127002110000006</v>
      </c>
      <c r="DJ35" s="56">
        <v>3.5129447023131838E-2</v>
      </c>
      <c r="DK35" s="153"/>
      <c r="DL35" s="123">
        <v>-81.818070559999995</v>
      </c>
      <c r="DM35" s="123">
        <v>-73.154812870000001</v>
      </c>
      <c r="DN35" s="56">
        <v>-0.10588440463952191</v>
      </c>
      <c r="DO35" s="153"/>
      <c r="DP35" s="123">
        <v>-36.147907269999997</v>
      </c>
      <c r="DQ35" s="123">
        <v>-37.875467079999986</v>
      </c>
      <c r="DR35" s="56">
        <v>4.7791419765916325E-2</v>
      </c>
      <c r="DS35" s="153"/>
      <c r="DT35" s="123">
        <v>-117.96597782999999</v>
      </c>
      <c r="DU35" s="123">
        <v>-111.03027994999999</v>
      </c>
      <c r="DV35" s="56">
        <v>-5.8794052383433652E-2</v>
      </c>
      <c r="DW35" s="153"/>
      <c r="DX35" s="123">
        <v>-37.644446929999994</v>
      </c>
      <c r="DY35" s="123">
        <v>-171.97284922999998</v>
      </c>
      <c r="DZ35" s="56">
        <v>3.5683457522907487</v>
      </c>
      <c r="EA35" s="153"/>
      <c r="EB35" s="123">
        <v>-155.61042475999997</v>
      </c>
      <c r="EC35" s="123">
        <v>-283.00312917999997</v>
      </c>
      <c r="ED35" s="56">
        <v>0.81866433188187404</v>
      </c>
      <c r="EE35" s="153"/>
      <c r="EF35" s="123">
        <v>-33.027810760000001</v>
      </c>
      <c r="EG35" s="123">
        <v>-41.182456569999999</v>
      </c>
      <c r="EH35" s="56">
        <v>0.24690240201679045</v>
      </c>
      <c r="EI35" s="153"/>
      <c r="EJ35" s="123">
        <v>-40.127002110000006</v>
      </c>
      <c r="EK35" s="123">
        <v>-42.013116110000013</v>
      </c>
      <c r="EL35" s="56">
        <v>4.7003611055458583E-2</v>
      </c>
      <c r="EM35" s="153"/>
      <c r="EN35" s="123">
        <v>-73.154812870000001</v>
      </c>
      <c r="EO35" s="123">
        <v>-83.195572680000012</v>
      </c>
      <c r="EP35" s="56">
        <v>0.13725357794083864</v>
      </c>
      <c r="EQ35" s="153"/>
      <c r="ER35" s="123">
        <v>-37.875467079999986</v>
      </c>
      <c r="ES35" s="123">
        <v>-48.690949979999978</v>
      </c>
      <c r="ET35" s="56">
        <v>0.28555378279971289</v>
      </c>
      <c r="EU35" s="153"/>
      <c r="EV35" s="123">
        <v>-111.03027994999999</v>
      </c>
      <c r="EW35" s="123">
        <v>-131.88652266</v>
      </c>
      <c r="EX35" s="56">
        <v>0.18784283638113988</v>
      </c>
      <c r="EY35" s="153"/>
      <c r="EZ35" s="123">
        <v>-171.97284922999998</v>
      </c>
      <c r="FA35" s="123">
        <v>-52.290825890000036</v>
      </c>
      <c r="FB35" s="56">
        <v>-0.69593557282949225</v>
      </c>
      <c r="FC35" s="153"/>
      <c r="FD35" s="123">
        <v>-283.00312917999997</v>
      </c>
      <c r="FE35" s="123">
        <v>-184.17734855000003</v>
      </c>
      <c r="FF35" s="56">
        <v>-0.34920384419899209</v>
      </c>
      <c r="FG35" s="153"/>
      <c r="FH35" s="123">
        <v>-41.182456569999999</v>
      </c>
      <c r="FI35" s="123">
        <v>-48.458302549999999</v>
      </c>
      <c r="FJ35" s="56">
        <v>0.17667343296126251</v>
      </c>
      <c r="FK35" s="153"/>
      <c r="FL35" s="123">
        <v>-42.013116110000013</v>
      </c>
      <c r="FM35" s="123">
        <v>-50.732074889999993</v>
      </c>
      <c r="FN35" s="56">
        <v>0.20752944764134462</v>
      </c>
      <c r="FO35" s="153"/>
      <c r="FP35" s="123">
        <v>-83.195572680000012</v>
      </c>
      <c r="FQ35" s="123">
        <v>-99.190377439999992</v>
      </c>
      <c r="FR35" s="56">
        <v>0.19225548000639087</v>
      </c>
      <c r="FS35" s="153"/>
      <c r="FT35" s="123">
        <v>-48.690949979999978</v>
      </c>
      <c r="FU35" s="123">
        <v>-50.479813280000016</v>
      </c>
      <c r="FV35" s="56">
        <v>3.6739133262645766E-2</v>
      </c>
      <c r="FW35" s="153"/>
      <c r="FX35" s="123">
        <v>-131.88652266</v>
      </c>
      <c r="FY35" s="123">
        <v>-149.67019071999999</v>
      </c>
      <c r="FZ35" s="56">
        <v>0.13484067743484168</v>
      </c>
      <c r="GA35" s="153"/>
      <c r="GB35" s="123">
        <f t="shared" ref="GB35" si="45">FA35</f>
        <v>-52.290825890000036</v>
      </c>
      <c r="GC35" s="123">
        <v>-204.53651202999998</v>
      </c>
      <c r="GD35" s="56">
        <f>(GC35-GB35)/GB35</f>
        <v>2.9115181018610574</v>
      </c>
      <c r="GE35" s="153"/>
      <c r="GF35" s="123">
        <f t="shared" ref="GF35:GF36" si="46">FX35+GB35</f>
        <v>-184.17734855000003</v>
      </c>
      <c r="GG35" s="123">
        <f>GC35+FY35</f>
        <v>-354.20670274999998</v>
      </c>
      <c r="GH35" s="56">
        <f>(GG35-GF35)/GF35</f>
        <v>0.92318276671162292</v>
      </c>
      <c r="GJ35" s="123">
        <f t="shared" ref="GJ35" si="47">FI35</f>
        <v>-48.458302549999999</v>
      </c>
      <c r="GK35" s="123">
        <v>-50.976590229999992</v>
      </c>
      <c r="GL35" s="56">
        <f>(GK35-GJ35)/GJ35</f>
        <v>5.1968136469526277E-2</v>
      </c>
      <c r="GN35" s="123">
        <f t="shared" ref="GN35" si="48">FM35</f>
        <v>-50.732074889999993</v>
      </c>
      <c r="GO35" s="123">
        <v>-50.925144370000005</v>
      </c>
      <c r="GP35" s="56">
        <f>(GO35-GN35)/GN35</f>
        <v>3.8056689070698601E-3</v>
      </c>
      <c r="GR35" s="123">
        <f t="shared" ref="GR35:GS36" si="49">GJ35+GN35</f>
        <v>-99.190377439999992</v>
      </c>
      <c r="GS35" s="123">
        <f t="shared" si="49"/>
        <v>-101.9017346</v>
      </c>
      <c r="GT35" s="56">
        <f t="shared" ref="GT35:GT36" si="50">GS35/GR35-1</f>
        <v>2.7334880963025832E-2</v>
      </c>
      <c r="GU35" s="194"/>
    </row>
    <row r="36" spans="2:204">
      <c r="B36" s="95" t="s">
        <v>125</v>
      </c>
      <c r="C36" s="124">
        <v>16.5</v>
      </c>
      <c r="D36" s="124">
        <v>54.9</v>
      </c>
      <c r="E36" s="124">
        <v>28.334000000000053</v>
      </c>
      <c r="F36" s="102">
        <v>33.365192869896063</v>
      </c>
      <c r="G36" s="124"/>
      <c r="H36" s="124">
        <v>9.655999999999981</v>
      </c>
      <c r="I36" s="124">
        <v>17.40419047999999</v>
      </c>
      <c r="J36" s="96">
        <v>0.80242237779619141</v>
      </c>
      <c r="K36" s="100"/>
      <c r="L36" s="124">
        <v>16.052313569999981</v>
      </c>
      <c r="M36" s="124">
        <v>24.743472959999984</v>
      </c>
      <c r="N36" s="96">
        <v>0.54142721247626446</v>
      </c>
      <c r="O36" s="100"/>
      <c r="P36" s="124">
        <v>6.3893135699999881</v>
      </c>
      <c r="Q36" s="124">
        <v>7.3392824799999961</v>
      </c>
      <c r="R36" s="96">
        <v>0.14868090282193017</v>
      </c>
      <c r="S36" s="100"/>
      <c r="T36" s="124">
        <v>12.281686430000072</v>
      </c>
      <c r="U36" s="124">
        <v>8.621719909896072</v>
      </c>
      <c r="V36" s="96">
        <v>-0.2980019511949043</v>
      </c>
      <c r="W36" s="100"/>
      <c r="X36" s="124">
        <v>7.1698524199999998</v>
      </c>
      <c r="Y36" s="124">
        <v>8.5280357887009988</v>
      </c>
      <c r="Z36" s="96">
        <v>0.18942975240500126</v>
      </c>
      <c r="AA36" s="100"/>
      <c r="AB36" s="124">
        <v>10.234338060000001</v>
      </c>
      <c r="AC36" s="124">
        <v>13.565362465005956</v>
      </c>
      <c r="AD36" s="96">
        <v>0.32547531510855282</v>
      </c>
      <c r="AE36" s="100"/>
      <c r="AF36" s="124">
        <v>17.40419047999999</v>
      </c>
      <c r="AG36" s="124">
        <v>22.093398253706948</v>
      </c>
      <c r="AH36" s="96">
        <v>0.26942981226823259</v>
      </c>
      <c r="AI36" s="100"/>
      <c r="AJ36" s="124">
        <v>7.3381204100000019</v>
      </c>
      <c r="AK36" s="124">
        <v>2.068296626293062</v>
      </c>
      <c r="AL36" s="96">
        <v>-0.71814354211543097</v>
      </c>
      <c r="AM36" s="100"/>
      <c r="AN36" s="124">
        <v>24.742310889999999</v>
      </c>
      <c r="AO36" s="124">
        <v>24.161694880000013</v>
      </c>
      <c r="AP36" s="96">
        <v>-2.3466523098076945E-2</v>
      </c>
      <c r="AQ36" s="100"/>
      <c r="AR36" s="124">
        <v>8.6228819798960323</v>
      </c>
      <c r="AS36" s="124">
        <v>-27.169240169999995</v>
      </c>
      <c r="AT36" s="96">
        <v>-4.1508305730432351</v>
      </c>
      <c r="AU36" s="100"/>
      <c r="AV36" s="124">
        <v>33.365192869896049</v>
      </c>
      <c r="AW36" s="124">
        <v>-3.0075452900000954</v>
      </c>
      <c r="AX36" s="96">
        <v>-1.0901402039463008</v>
      </c>
      <c r="AY36" s="153"/>
      <c r="AZ36" s="124">
        <v>8.5280357887009988</v>
      </c>
      <c r="BA36" s="124">
        <v>6.3313444699999692</v>
      </c>
      <c r="BB36" s="96">
        <v>-0.25758467402440771</v>
      </c>
      <c r="BC36" s="153"/>
      <c r="BD36" s="124">
        <v>13.565362465005956</v>
      </c>
      <c r="BE36" s="124">
        <v>6.3276228300000241</v>
      </c>
      <c r="BF36" s="96">
        <v>-0.53354561322462635</v>
      </c>
      <c r="BG36" s="153"/>
      <c r="BH36" s="124">
        <v>22.093398253706948</v>
      </c>
      <c r="BI36" s="124">
        <v>12.658967299999972</v>
      </c>
      <c r="BJ36" s="96">
        <v>-0.42702488975972797</v>
      </c>
      <c r="BK36" s="100"/>
      <c r="BL36" s="124">
        <v>2.068296626293062</v>
      </c>
      <c r="BM36" s="124">
        <v>13.659647889999988</v>
      </c>
      <c r="BN36" s="96">
        <v>5.6042982985867518</v>
      </c>
      <c r="BO36" s="153"/>
      <c r="BP36" s="124">
        <v>24.161694880000013</v>
      </c>
      <c r="BQ36" s="124">
        <v>26.318615190000017</v>
      </c>
      <c r="BR36" s="96">
        <v>8.9270240383070451E-2</v>
      </c>
      <c r="BS36" s="100"/>
      <c r="BT36" s="124">
        <v>-27.169240169999995</v>
      </c>
      <c r="BU36" s="124">
        <v>35.370213220000025</v>
      </c>
      <c r="BV36" s="96">
        <v>-2.3018477144994089</v>
      </c>
      <c r="BW36" s="153"/>
      <c r="BX36" s="124">
        <v>-3.0075452900000954</v>
      </c>
      <c r="BY36" s="124">
        <v>61.688828410000013</v>
      </c>
      <c r="BZ36" s="96">
        <v>-21.511354763338595</v>
      </c>
      <c r="CA36" s="153"/>
      <c r="CB36" s="124">
        <v>6.3313444699999692</v>
      </c>
      <c r="CC36" s="124">
        <v>13.486492649999995</v>
      </c>
      <c r="CD36" s="96">
        <v>1.1301151301913068</v>
      </c>
      <c r="CE36" s="153"/>
      <c r="CF36" s="124">
        <v>6.3276228300000241</v>
      </c>
      <c r="CG36" s="124">
        <v>11.511721080000015</v>
      </c>
      <c r="CH36" s="96">
        <v>0.81928054014559071</v>
      </c>
      <c r="CI36" s="153"/>
      <c r="CJ36" s="124">
        <v>12.658967299999972</v>
      </c>
      <c r="CK36" s="124">
        <v>24.998213730000003</v>
      </c>
      <c r="CL36" s="96">
        <v>0.97474352666983022</v>
      </c>
      <c r="CM36" s="153"/>
      <c r="CN36" s="124">
        <v>13.659647889999988</v>
      </c>
      <c r="CO36" s="124">
        <v>12.992269079999957</v>
      </c>
      <c r="CP36" s="96">
        <v>-4.8857687648640513E-2</v>
      </c>
      <c r="CQ36" s="153"/>
      <c r="CR36" s="124">
        <v>26.318615190000017</v>
      </c>
      <c r="CS36" s="124">
        <v>37.990482809999946</v>
      </c>
      <c r="CT36" s="96">
        <v>0.44348334955080598</v>
      </c>
      <c r="CU36" s="153"/>
      <c r="CV36" s="124">
        <v>35.370213220000025</v>
      </c>
      <c r="CW36" s="124">
        <v>3.4080602499999841</v>
      </c>
      <c r="CX36" s="96">
        <v>-0.90364603603596871</v>
      </c>
      <c r="CY36" s="153"/>
      <c r="CZ36" s="124">
        <v>61.688828410000013</v>
      </c>
      <c r="DA36" s="124">
        <v>41.398543059999952</v>
      </c>
      <c r="DB36" s="96">
        <v>-0.32891344953328572</v>
      </c>
      <c r="DC36" s="153"/>
      <c r="DD36" s="124">
        <v>13.486492649999995</v>
      </c>
      <c r="DE36" s="124">
        <v>21.435700080000004</v>
      </c>
      <c r="DF36" s="96">
        <v>0.58941992082722938</v>
      </c>
      <c r="DG36" s="153"/>
      <c r="DH36" s="124">
        <v>11.511721080000015</v>
      </c>
      <c r="DI36" s="124">
        <v>-1.8756513800000221</v>
      </c>
      <c r="DJ36" s="96">
        <v>-1.1629340536454362</v>
      </c>
      <c r="DK36" s="153"/>
      <c r="DL36" s="124">
        <v>24.998213730000003</v>
      </c>
      <c r="DM36" s="124">
        <v>19.560048700000024</v>
      </c>
      <c r="DN36" s="96">
        <v>-0.21754214476027597</v>
      </c>
      <c r="DO36" s="153"/>
      <c r="DP36" s="124">
        <v>12.992269079999957</v>
      </c>
      <c r="DQ36" s="124">
        <v>12.04523973000002</v>
      </c>
      <c r="DR36" s="96">
        <v>-7.2891759258417413E-2</v>
      </c>
      <c r="DS36" s="153"/>
      <c r="DT36" s="124">
        <v>37.990482809999946</v>
      </c>
      <c r="DU36" s="124">
        <v>31.60528843000003</v>
      </c>
      <c r="DV36" s="96">
        <v>-0.16807352546515122</v>
      </c>
      <c r="DW36" s="153"/>
      <c r="DX36" s="124">
        <v>3.4080602499999841</v>
      </c>
      <c r="DY36" s="124">
        <v>-125.05883875999996</v>
      </c>
      <c r="DZ36" s="96">
        <v>-37.695019919322299</v>
      </c>
      <c r="EA36" s="153"/>
      <c r="EB36" s="124">
        <v>41.398543059999952</v>
      </c>
      <c r="EC36" s="124">
        <v>-93.453550329999928</v>
      </c>
      <c r="ED36" s="96">
        <v>-3.2574115759232236</v>
      </c>
      <c r="EE36" s="153"/>
      <c r="EF36" s="124">
        <v>21.435700080000004</v>
      </c>
      <c r="EG36" s="124">
        <v>6.3002177099999983</v>
      </c>
      <c r="EH36" s="96">
        <v>-0.70608761615030036</v>
      </c>
      <c r="EI36" s="153"/>
      <c r="EJ36" s="124">
        <v>-1.8756513800000221</v>
      </c>
      <c r="EK36" s="124">
        <v>8.3876884599999713</v>
      </c>
      <c r="EL36" s="96">
        <v>-5.4718803021912699</v>
      </c>
      <c r="EM36" s="153"/>
      <c r="EN36" s="124">
        <v>19.560048700000024</v>
      </c>
      <c r="EO36" s="124">
        <v>14.687906170000034</v>
      </c>
      <c r="EP36" s="96">
        <v>-0.24908642124188499</v>
      </c>
      <c r="EQ36" s="153"/>
      <c r="ER36" s="124">
        <v>12.04523973000002</v>
      </c>
      <c r="ES36" s="124">
        <v>8.3987885600000709</v>
      </c>
      <c r="ET36" s="96">
        <v>-0.30272964687602305</v>
      </c>
      <c r="EU36" s="153"/>
      <c r="EV36" s="124">
        <v>31.60528843000003</v>
      </c>
      <c r="EW36" s="124">
        <v>23.086694730000005</v>
      </c>
      <c r="EX36" s="96">
        <v>-0.26953064259695531</v>
      </c>
      <c r="EY36" s="153"/>
      <c r="EZ36" s="124">
        <v>-125.05919607999998</v>
      </c>
      <c r="FA36" s="124">
        <v>6.9160956599999039</v>
      </c>
      <c r="FB36" s="96">
        <v>-1.0553025757144296</v>
      </c>
      <c r="FC36" s="153"/>
      <c r="FD36" s="124">
        <v>-93.453907649999991</v>
      </c>
      <c r="FE36" s="124">
        <v>30.002790389999973</v>
      </c>
      <c r="FF36" s="96">
        <v>-1.3210437224558365</v>
      </c>
      <c r="FG36" s="153"/>
      <c r="FH36" s="124">
        <v>6.3002177099999983</v>
      </c>
      <c r="FI36" s="124">
        <v>7.0386768399999795</v>
      </c>
      <c r="FJ36" s="96">
        <v>0.11721168441970894</v>
      </c>
      <c r="FK36" s="153"/>
      <c r="FL36" s="124">
        <v>8.3876884599999713</v>
      </c>
      <c r="FM36" s="124">
        <v>6.3228627600000209</v>
      </c>
      <c r="FN36" s="96">
        <v>-0.24617338970646002</v>
      </c>
      <c r="FO36" s="153"/>
      <c r="FP36" s="124">
        <v>14.68790617000009</v>
      </c>
      <c r="FQ36" s="124">
        <v>13.361539600000043</v>
      </c>
      <c r="FR36" s="96">
        <v>-9.0303311761967708E-2</v>
      </c>
      <c r="FS36" s="153"/>
      <c r="FT36" s="124">
        <v>8.3987885600000709</v>
      </c>
      <c r="FU36" s="124">
        <v>4.6595593700000109</v>
      </c>
      <c r="FV36" s="96">
        <v>-0.44521053998292681</v>
      </c>
      <c r="FW36" s="153"/>
      <c r="FX36" s="124">
        <v>23.086694730000005</v>
      </c>
      <c r="FY36" s="124">
        <v>18.021098970000054</v>
      </c>
      <c r="FZ36" s="96">
        <v>-0.21941624036018731</v>
      </c>
      <c r="GA36" s="153"/>
      <c r="GB36" s="124">
        <f>FA36</f>
        <v>6.9160956599999039</v>
      </c>
      <c r="GC36" s="124">
        <f>GC32+GC35</f>
        <v>-142.69878047000003</v>
      </c>
      <c r="GD36" s="96">
        <f>(GC36-GB36)/GB36</f>
        <v>-21.632852332467884</v>
      </c>
      <c r="GE36" s="153"/>
      <c r="GF36" s="124">
        <f t="shared" si="46"/>
        <v>30.002790389999909</v>
      </c>
      <c r="GG36" s="124">
        <f>GG32+GG35</f>
        <v>-124.67768149999998</v>
      </c>
      <c r="GH36" s="96">
        <f>(GG36-GF36)/GF36</f>
        <v>-5.1555361977783152</v>
      </c>
      <c r="GJ36" s="124">
        <f>FI36</f>
        <v>7.0386768399999795</v>
      </c>
      <c r="GK36" s="124">
        <f>GK32+GK35</f>
        <v>-4.4426873999999685</v>
      </c>
      <c r="GL36" s="96">
        <f>(GK36-GJ36)/GJ36</f>
        <v>-1.6311821811100482</v>
      </c>
      <c r="GN36" s="124">
        <f>FM36</f>
        <v>6.3228627600000209</v>
      </c>
      <c r="GO36" s="124">
        <f>GO32+GO35</f>
        <v>2.6930962099999789</v>
      </c>
      <c r="GP36" s="96">
        <f>(GO36-GN36)/GN36</f>
        <v>-0.57407011472126745</v>
      </c>
      <c r="GR36" s="124">
        <f t="shared" si="49"/>
        <v>13.3615396</v>
      </c>
      <c r="GS36" s="124">
        <f t="shared" si="49"/>
        <v>-1.7495911899999896</v>
      </c>
      <c r="GT36" s="96">
        <f t="shared" si="50"/>
        <v>-1.1309423346692764</v>
      </c>
    </row>
    <row r="37" spans="2:204" s="6" customFormat="1">
      <c r="B37" s="10" t="s">
        <v>118</v>
      </c>
      <c r="C37" s="19">
        <v>8.1000000000000003E-2</v>
      </c>
      <c r="D37" s="19">
        <v>0.26700000000000002</v>
      </c>
      <c r="E37" s="69">
        <v>0.13739562219355864</v>
      </c>
      <c r="F37" s="69">
        <v>0.15664811743169291</v>
      </c>
      <c r="G37" s="16"/>
      <c r="H37" s="69">
        <v>9.4318981011174322E-2</v>
      </c>
      <c r="I37" s="69">
        <v>0.16493207877035176</v>
      </c>
      <c r="J37" s="69"/>
      <c r="K37" s="69"/>
      <c r="L37" s="69">
        <v>0.10457275291761242</v>
      </c>
      <c r="M37" s="69">
        <v>0.15530491013626943</v>
      </c>
      <c r="N37" s="19"/>
      <c r="P37" s="19">
        <v>0.12501644013177704</v>
      </c>
      <c r="Q37" s="19">
        <v>0.13647238490811589</v>
      </c>
      <c r="R37" s="19"/>
      <c r="T37" s="19">
        <v>0.23296856412291589</v>
      </c>
      <c r="U37" s="19">
        <v>0.1606352949971325</v>
      </c>
      <c r="V37" s="19"/>
      <c r="X37" s="19">
        <v>0.13673096288396039</v>
      </c>
      <c r="Y37" s="19">
        <v>0.15906010759772787</v>
      </c>
      <c r="Z37" s="19"/>
      <c r="AB37" s="70">
        <v>0.19278892603941439</v>
      </c>
      <c r="AC37" s="70">
        <v>0.24978449314965961</v>
      </c>
      <c r="AD37" s="19"/>
      <c r="AF37" s="19">
        <v>0.16493207877035176</v>
      </c>
      <c r="AG37" s="19">
        <v>0.20471361803236326</v>
      </c>
      <c r="AH37" s="19"/>
      <c r="AJ37" s="70">
        <v>0.13640031177751963</v>
      </c>
      <c r="AK37" s="70">
        <v>2.7977162188327378E-2</v>
      </c>
      <c r="AL37" s="70"/>
      <c r="AM37" s="74"/>
      <c r="AN37" s="70">
        <v>0.15529771697723443</v>
      </c>
      <c r="AO37" s="70">
        <v>0.13286499121816403</v>
      </c>
      <c r="AP37" s="70"/>
      <c r="AR37" s="70">
        <v>0.16065663686198453</v>
      </c>
      <c r="AS37" s="70">
        <v>-0.27919019558902514</v>
      </c>
      <c r="AT37" s="70"/>
      <c r="AU37" s="74"/>
      <c r="AV37" s="70">
        <v>0.15664811743169285</v>
      </c>
      <c r="AW37" s="70">
        <v>-1.0773325131923986E-2</v>
      </c>
      <c r="AX37" s="70"/>
      <c r="AZ37" s="70">
        <v>0.15906010759772787</v>
      </c>
      <c r="BA37" s="70">
        <v>5.4548440325190933E-2</v>
      </c>
      <c r="BB37" s="70"/>
      <c r="BD37" s="70">
        <v>0.24978449314965961</v>
      </c>
      <c r="BE37" s="70">
        <v>5.2784637590478613E-2</v>
      </c>
      <c r="BF37" s="70"/>
      <c r="BH37" s="19">
        <v>0.20471361803236326</v>
      </c>
      <c r="BI37" s="19">
        <v>5.365230589044262E-2</v>
      </c>
      <c r="BJ37" s="19"/>
      <c r="BK37" s="74"/>
      <c r="BL37" s="70">
        <v>2.7977162188327378E-2</v>
      </c>
      <c r="BM37" s="70">
        <v>0.11554244081363375</v>
      </c>
      <c r="BN37" s="70"/>
      <c r="BP37" s="19">
        <v>0.13286499121816403</v>
      </c>
      <c r="BQ37" s="19">
        <v>7.4311435011704036E-2</v>
      </c>
      <c r="BR37" s="19"/>
      <c r="BS37" s="74"/>
      <c r="BT37" s="70">
        <v>-0.27919019558902514</v>
      </c>
      <c r="BU37" s="70">
        <v>0.28853772085248452</v>
      </c>
      <c r="BV37" s="70"/>
      <c r="BX37" s="19">
        <v>-1.0773325131923986E-2</v>
      </c>
      <c r="BY37" s="19">
        <v>0.12939428708353926</v>
      </c>
      <c r="BZ37" s="19"/>
      <c r="CB37" s="19">
        <v>5.4548440325190933E-2</v>
      </c>
      <c r="CC37" s="19">
        <v>0.11144694036989145</v>
      </c>
      <c r="CD37" s="19"/>
      <c r="CF37" s="19">
        <v>5.2784637590478613E-2</v>
      </c>
      <c r="CG37" s="19">
        <v>9.2560659132987957E-2</v>
      </c>
      <c r="CH37" s="19"/>
      <c r="CJ37" s="19">
        <v>5.365230589044262E-2</v>
      </c>
      <c r="CK37" s="19">
        <v>0.10187461855022563</v>
      </c>
      <c r="CL37" s="19"/>
      <c r="CN37" s="19">
        <v>0.11554244081363375</v>
      </c>
      <c r="CO37" s="19">
        <v>0.10540118784198226</v>
      </c>
      <c r="CP37" s="19"/>
      <c r="CR37" s="19">
        <v>7.4311435011704036E-2</v>
      </c>
      <c r="CS37" s="19">
        <v>0.10305380132368952</v>
      </c>
      <c r="CT37" s="19"/>
      <c r="CV37" s="19">
        <v>0.28853772085248452</v>
      </c>
      <c r="CW37" s="19">
        <v>2.6811665185479221E-2</v>
      </c>
      <c r="CX37" s="19"/>
      <c r="CZ37" s="19">
        <v>0.12939428708353926</v>
      </c>
      <c r="DA37" s="19">
        <v>8.350551710563385E-2</v>
      </c>
      <c r="DB37" s="19"/>
      <c r="DD37" s="19">
        <v>0.11144694036989145</v>
      </c>
      <c r="DE37" s="19">
        <v>0.1736653946005691</v>
      </c>
      <c r="DF37" s="19"/>
      <c r="DH37" s="19">
        <v>9.2560659132987957E-2</v>
      </c>
      <c r="DI37" s="19">
        <v>-1.6087097293633033E-2</v>
      </c>
      <c r="DJ37" s="19"/>
      <c r="DL37" s="19">
        <v>0.10187461855022563</v>
      </c>
      <c r="DM37" s="19">
        <v>8.1491862261914683E-2</v>
      </c>
      <c r="DN37" s="19"/>
      <c r="DP37" s="19">
        <v>0.10540118784198226</v>
      </c>
      <c r="DQ37" s="19">
        <v>9.4304357491874366E-2</v>
      </c>
      <c r="DR37" s="19"/>
      <c r="DT37" s="19">
        <v>0.10305380132368952</v>
      </c>
      <c r="DU37" s="19">
        <v>8.5941888144978315E-2</v>
      </c>
      <c r="DV37" s="19"/>
      <c r="DX37" s="19">
        <v>2.6811665185479221E-2</v>
      </c>
      <c r="DY37" s="19">
        <v>-0.98760134341971573</v>
      </c>
      <c r="DZ37" s="19"/>
      <c r="EB37" s="19">
        <v>8.350551710563385E-2</v>
      </c>
      <c r="EC37" s="19">
        <v>-0.18903154398053992</v>
      </c>
      <c r="ED37" s="19"/>
      <c r="EF37" s="19">
        <v>0.1736653946005691</v>
      </c>
      <c r="EG37" s="19">
        <v>5.2440433683781068E-2</v>
      </c>
      <c r="EH37" s="19"/>
      <c r="EJ37" s="19">
        <v>-1.6087097293633033E-2</v>
      </c>
      <c r="EK37" s="19">
        <v>6.6391690381771118E-2</v>
      </c>
      <c r="EL37" s="19"/>
      <c r="EN37" s="19">
        <v>8.1491862261914683E-2</v>
      </c>
      <c r="EO37" s="19">
        <v>5.9591416118114145E-2</v>
      </c>
      <c r="EP37" s="19"/>
      <c r="ER37" s="19">
        <v>9.4304357491874366E-2</v>
      </c>
      <c r="ES37" s="19">
        <v>6.8161868947299545E-2</v>
      </c>
      <c r="ET37" s="19"/>
      <c r="EV37" s="19">
        <v>8.5941888144978315E-2</v>
      </c>
      <c r="EW37" s="19">
        <v>6.2447922244177168E-2</v>
      </c>
      <c r="EX37" s="19"/>
      <c r="EZ37" s="19">
        <v>-0.9876041645072392</v>
      </c>
      <c r="FA37" s="19">
        <v>5.3319847599208041E-2</v>
      </c>
      <c r="FB37" s="19"/>
      <c r="FD37" s="19">
        <v>-0.18903226670894449</v>
      </c>
      <c r="FE37" s="19">
        <v>6.0077102130321698E-2</v>
      </c>
      <c r="FF37" s="19"/>
      <c r="FH37" s="19">
        <v>5.2440433683781068E-2</v>
      </c>
      <c r="FI37" s="19">
        <v>5.940986421904397E-2</v>
      </c>
      <c r="FJ37" s="19"/>
      <c r="FL37" s="19">
        <v>6.6391690381771118E-2</v>
      </c>
      <c r="FM37" s="19">
        <v>5.272709313210433E-2</v>
      </c>
      <c r="FN37" s="19"/>
      <c r="FP37" s="19">
        <v>5.9591416118114374E-2</v>
      </c>
      <c r="FQ37" s="19">
        <v>5.6048292403905686E-2</v>
      </c>
      <c r="FR37" s="19"/>
      <c r="FT37" s="19">
        <v>6.8161868947299545E-2</v>
      </c>
      <c r="FU37" s="19">
        <v>3.9323051860901327E-2</v>
      </c>
      <c r="FV37" s="19"/>
      <c r="FX37" s="19">
        <v>6.2447922244177168E-2</v>
      </c>
      <c r="FY37" s="19">
        <v>5.049515471801598E-2</v>
      </c>
      <c r="FZ37" s="19"/>
      <c r="GB37" s="19">
        <f>GB36/GB$13</f>
        <v>5.3319847599208041E-2</v>
      </c>
      <c r="GC37" s="19">
        <f>GC36/GC$13</f>
        <v>-1.159909712256302</v>
      </c>
      <c r="GD37" s="19"/>
      <c r="GF37" s="19">
        <f>GF36/GF$13</f>
        <v>6.007710213032158E-2</v>
      </c>
      <c r="GG37" s="19">
        <f>GG36/GG$13</f>
        <v>-0.25979201210999414</v>
      </c>
      <c r="GH37" s="19"/>
      <c r="GJ37" s="19">
        <f>GJ36/GJ$13</f>
        <v>5.940986421904397E-2</v>
      </c>
      <c r="GK37" s="19">
        <f>GK36/GK$13</f>
        <v>-3.7341578443133787E-2</v>
      </c>
      <c r="GL37" s="19"/>
      <c r="GN37" s="19">
        <f>GN36/GN$13</f>
        <v>5.272709313210433E-2</v>
      </c>
      <c r="GO37" s="19">
        <f>GO36/GO$13</f>
        <v>2.3169788553738153E-2</v>
      </c>
      <c r="GP37" s="19"/>
      <c r="GR37" s="19">
        <f>GR36/GR13</f>
        <v>5.6048292403905513E-2</v>
      </c>
      <c r="GS37" s="19">
        <f>GS36/GS13</f>
        <v>-7.4385048495850129E-3</v>
      </c>
      <c r="GT37" s="19"/>
    </row>
    <row r="38" spans="2:204" ht="5.0999999999999996" customHeight="1">
      <c r="B38" s="153"/>
      <c r="C38" s="153"/>
      <c r="D38" s="153"/>
      <c r="E38" s="34"/>
      <c r="F38" s="34"/>
      <c r="G38" s="15"/>
      <c r="H38" s="59"/>
      <c r="I38" s="59"/>
      <c r="J38" s="153"/>
      <c r="K38" s="153"/>
      <c r="L38" s="59"/>
      <c r="M38" s="59"/>
      <c r="N38" s="153"/>
      <c r="O38" s="153"/>
      <c r="P38" s="153"/>
      <c r="Q38" s="153"/>
      <c r="R38" s="153"/>
      <c r="S38" s="153"/>
      <c r="T38" s="153"/>
      <c r="U38" s="153"/>
      <c r="V38" s="153"/>
      <c r="W38" s="153"/>
      <c r="X38" s="153"/>
      <c r="Y38" s="153"/>
      <c r="Z38" s="153"/>
      <c r="AA38" s="153"/>
      <c r="AB38" s="146"/>
      <c r="AC38" s="146"/>
      <c r="AD38" s="153"/>
      <c r="AE38" s="153"/>
      <c r="AF38" s="153"/>
      <c r="AG38" s="153"/>
      <c r="AH38" s="153"/>
      <c r="AI38" s="153"/>
      <c r="AJ38" s="146"/>
      <c r="AK38" s="146"/>
      <c r="AL38" s="146"/>
      <c r="AM38" s="146"/>
      <c r="AN38" s="146"/>
      <c r="AO38" s="146"/>
      <c r="AP38" s="146"/>
      <c r="AQ38" s="153"/>
      <c r="AR38" s="146"/>
      <c r="AS38" s="146"/>
      <c r="AT38" s="146"/>
      <c r="AU38" s="146"/>
      <c r="AV38" s="146"/>
      <c r="AW38" s="146"/>
      <c r="AX38" s="146"/>
      <c r="AY38" s="153"/>
      <c r="AZ38" s="146"/>
      <c r="BA38" s="146"/>
      <c r="BB38" s="146"/>
      <c r="BC38" s="153"/>
      <c r="BD38" s="146"/>
      <c r="BE38" s="146"/>
      <c r="BF38" s="146"/>
      <c r="BG38" s="153"/>
      <c r="BH38" s="153"/>
      <c r="BI38" s="153"/>
      <c r="BJ38" s="153"/>
      <c r="BK38" s="146"/>
      <c r="BL38" s="146"/>
      <c r="BM38" s="146"/>
      <c r="BN38" s="146"/>
      <c r="BO38" s="153"/>
      <c r="BP38" s="153"/>
      <c r="BQ38" s="153"/>
      <c r="BR38" s="153"/>
      <c r="BS38" s="146"/>
      <c r="BT38" s="146"/>
      <c r="BU38" s="146"/>
      <c r="BV38" s="146"/>
      <c r="BW38" s="153"/>
      <c r="BX38" s="153"/>
      <c r="BY38" s="153"/>
      <c r="BZ38" s="153"/>
      <c r="CA38" s="153"/>
      <c r="CB38" s="153"/>
      <c r="CC38" s="153"/>
      <c r="CD38" s="153"/>
      <c r="CE38" s="153"/>
      <c r="CF38" s="153"/>
      <c r="CG38" s="153"/>
      <c r="CH38" s="153"/>
      <c r="CI38" s="153"/>
      <c r="CJ38" s="153"/>
      <c r="CK38" s="153"/>
      <c r="CL38" s="153"/>
      <c r="CM38" s="153"/>
      <c r="CN38" s="153"/>
      <c r="CO38" s="153"/>
      <c r="CP38" s="153"/>
      <c r="CQ38" s="153"/>
      <c r="CR38" s="153"/>
      <c r="CS38" s="153"/>
      <c r="CT38" s="153"/>
      <c r="CU38" s="153"/>
      <c r="CV38" s="153"/>
      <c r="CW38" s="153"/>
      <c r="CX38" s="153"/>
      <c r="CY38" s="153"/>
      <c r="CZ38" s="153"/>
      <c r="DA38" s="153"/>
      <c r="DB38" s="153"/>
      <c r="DC38" s="153"/>
      <c r="DD38" s="153"/>
      <c r="DE38" s="153"/>
      <c r="DF38" s="153"/>
      <c r="DG38" s="153"/>
      <c r="DH38" s="153"/>
      <c r="DI38" s="153"/>
      <c r="DJ38" s="153"/>
      <c r="DK38" s="153"/>
      <c r="DL38" s="153"/>
      <c r="DM38" s="153"/>
      <c r="DN38" s="153"/>
      <c r="DO38" s="153"/>
      <c r="DP38" s="153"/>
      <c r="DQ38" s="153"/>
      <c r="DR38" s="153"/>
      <c r="DS38" s="153"/>
      <c r="DT38" s="153"/>
      <c r="DU38" s="153"/>
      <c r="DV38" s="153"/>
      <c r="DW38" s="153"/>
      <c r="DX38" s="153"/>
      <c r="DY38" s="153"/>
      <c r="DZ38" s="153"/>
      <c r="EA38" s="153"/>
      <c r="EB38" s="153"/>
      <c r="EC38" s="153"/>
      <c r="ED38" s="153"/>
      <c r="EE38" s="153"/>
      <c r="EF38" s="153"/>
      <c r="EG38" s="153"/>
      <c r="EH38" s="153"/>
      <c r="EI38" s="153"/>
      <c r="EJ38" s="153"/>
      <c r="EK38" s="153"/>
      <c r="EL38" s="153"/>
      <c r="EM38" s="153"/>
      <c r="EN38" s="153"/>
      <c r="EO38" s="153"/>
      <c r="EP38" s="153"/>
      <c r="EQ38" s="153"/>
      <c r="ER38" s="153"/>
      <c r="ES38" s="153"/>
      <c r="ET38" s="153"/>
      <c r="EU38" s="153"/>
      <c r="EV38" s="153"/>
      <c r="EW38" s="153"/>
      <c r="EX38" s="153"/>
      <c r="EY38" s="153"/>
      <c r="EZ38" s="153"/>
      <c r="FA38" s="153"/>
      <c r="FB38" s="153"/>
      <c r="FC38" s="153"/>
      <c r="FD38" s="153"/>
      <c r="FE38" s="153"/>
      <c r="FF38" s="153"/>
      <c r="FG38" s="153"/>
      <c r="FH38" s="153"/>
      <c r="FI38" s="153"/>
      <c r="FJ38" s="153"/>
      <c r="FK38" s="153"/>
      <c r="FL38" s="153"/>
      <c r="FM38" s="153"/>
      <c r="FN38" s="153"/>
      <c r="FO38" s="153"/>
      <c r="FP38" s="153"/>
      <c r="FQ38" s="153"/>
      <c r="FR38" s="153"/>
      <c r="FS38" s="153"/>
      <c r="FT38" s="153"/>
      <c r="FU38" s="153"/>
      <c r="FV38" s="153"/>
      <c r="FW38" s="153"/>
      <c r="FX38" s="153"/>
      <c r="FY38" s="153"/>
      <c r="FZ38" s="153"/>
      <c r="GA38" s="153"/>
      <c r="GB38" s="153"/>
      <c r="GC38" s="153"/>
      <c r="GD38" s="153"/>
      <c r="GE38" s="153"/>
      <c r="GF38" s="153"/>
      <c r="GH38" s="153"/>
    </row>
    <row r="39" spans="2:204" hidden="1">
      <c r="B39" s="153"/>
      <c r="C39" s="18"/>
      <c r="D39" s="18"/>
      <c r="E39" s="34"/>
      <c r="F39" s="34"/>
      <c r="G39" s="15"/>
      <c r="H39" s="59"/>
      <c r="I39" s="59"/>
      <c r="J39" s="153"/>
      <c r="K39" s="153"/>
      <c r="L39" s="59"/>
      <c r="M39" s="59"/>
      <c r="N39" s="153"/>
      <c r="O39" s="153"/>
      <c r="P39" s="153"/>
      <c r="Q39" s="153"/>
      <c r="R39" s="153"/>
      <c r="S39" s="153"/>
      <c r="T39" s="153"/>
      <c r="U39" s="153"/>
      <c r="V39" s="153"/>
      <c r="W39" s="153"/>
      <c r="X39" s="153"/>
      <c r="Y39" s="153"/>
      <c r="Z39" s="153"/>
      <c r="AA39" s="153"/>
      <c r="AB39" s="146"/>
      <c r="AC39" s="146"/>
      <c r="AD39" s="153"/>
      <c r="AE39" s="153"/>
      <c r="AF39" s="153"/>
      <c r="AG39" s="153"/>
      <c r="AH39" s="153"/>
      <c r="AI39" s="153"/>
      <c r="AJ39" s="146"/>
      <c r="AK39" s="146"/>
      <c r="AL39" s="146"/>
      <c r="AM39" s="146"/>
      <c r="AN39" s="146"/>
      <c r="AO39" s="146"/>
      <c r="AP39" s="146"/>
      <c r="AQ39" s="153"/>
      <c r="AR39" s="146"/>
      <c r="AS39" s="146"/>
      <c r="AT39" s="146"/>
      <c r="AU39" s="146"/>
      <c r="AV39" s="146"/>
      <c r="AW39" s="146"/>
      <c r="AX39" s="146"/>
      <c r="AY39" s="153"/>
      <c r="AZ39" s="146"/>
      <c r="BA39" s="146"/>
      <c r="BB39" s="146"/>
      <c r="BC39" s="153"/>
      <c r="BD39" s="146"/>
      <c r="BE39" s="146"/>
      <c r="BF39" s="146"/>
      <c r="BG39" s="153"/>
      <c r="BH39" s="153"/>
      <c r="BI39" s="153"/>
      <c r="BJ39" s="153"/>
      <c r="BK39" s="146"/>
      <c r="BL39" s="146"/>
      <c r="BM39" s="146"/>
      <c r="BN39" s="146"/>
      <c r="BO39" s="153"/>
      <c r="BP39" s="153"/>
      <c r="BQ39" s="153"/>
      <c r="BR39" s="153"/>
      <c r="BS39" s="146"/>
      <c r="BT39" s="146"/>
      <c r="BU39" s="146"/>
      <c r="BV39" s="146"/>
      <c r="BW39" s="153"/>
      <c r="BX39" s="153"/>
      <c r="BY39" s="153"/>
      <c r="BZ39" s="153"/>
      <c r="CA39" s="153"/>
      <c r="CB39" s="153"/>
      <c r="CC39" s="153"/>
      <c r="CD39" s="153"/>
      <c r="CE39" s="153"/>
      <c r="CF39" s="153"/>
      <c r="CG39" s="153"/>
      <c r="CH39" s="153"/>
      <c r="CI39" s="153"/>
      <c r="CJ39" s="153"/>
      <c r="CK39" s="153"/>
      <c r="CL39" s="153"/>
      <c r="CM39" s="153"/>
      <c r="CN39" s="153"/>
      <c r="CO39" s="153"/>
      <c r="CP39" s="153"/>
      <c r="CQ39" s="153"/>
      <c r="CR39" s="153"/>
      <c r="CS39" s="153"/>
      <c r="CT39" s="153"/>
      <c r="CU39" s="153"/>
      <c r="CV39" s="153"/>
      <c r="CW39" s="153"/>
      <c r="CX39" s="153"/>
      <c r="CY39" s="153"/>
      <c r="CZ39" s="153"/>
      <c r="DA39" s="153"/>
      <c r="DB39" s="153"/>
      <c r="DC39" s="153"/>
      <c r="DD39" s="153"/>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H39" s="153"/>
    </row>
    <row r="40" spans="2:204">
      <c r="B40" s="146" t="s">
        <v>126</v>
      </c>
      <c r="C40" s="123">
        <v>0.1</v>
      </c>
      <c r="D40" s="123">
        <v>0</v>
      </c>
      <c r="E40" s="123">
        <v>-0.02</v>
      </c>
      <c r="F40" s="123">
        <v>-1.2036379999999888E-2</v>
      </c>
      <c r="G40" s="123"/>
      <c r="H40" s="37">
        <v>0</v>
      </c>
      <c r="I40" s="37">
        <v>0</v>
      </c>
      <c r="J40" s="123"/>
      <c r="K40" s="34"/>
      <c r="L40" s="37">
        <v>0</v>
      </c>
      <c r="M40" s="37">
        <v>1.7999999999999999E-2</v>
      </c>
      <c r="N40" s="123"/>
      <c r="O40" s="34"/>
      <c r="P40" s="123">
        <v>0</v>
      </c>
      <c r="Q40" s="123">
        <v>1.7999999999999999E-2</v>
      </c>
      <c r="R40" s="123"/>
      <c r="S40" s="34"/>
      <c r="T40" s="123">
        <v>-0.02</v>
      </c>
      <c r="U40" s="123">
        <v>-3.0036379999999887E-2</v>
      </c>
      <c r="V40" s="123"/>
      <c r="W40" s="34"/>
      <c r="X40" s="123">
        <v>0</v>
      </c>
      <c r="Y40" s="123">
        <v>0</v>
      </c>
      <c r="Z40" s="123"/>
      <c r="AA40" s="34"/>
      <c r="AB40" s="123">
        <v>0</v>
      </c>
      <c r="AC40" s="123">
        <v>2.0318260000000008E-2</v>
      </c>
      <c r="AD40" s="123"/>
      <c r="AE40" s="34"/>
      <c r="AF40" s="123">
        <v>0</v>
      </c>
      <c r="AG40" s="123">
        <v>2.0318260000000008E-2</v>
      </c>
      <c r="AH40" s="123"/>
      <c r="AI40" s="34"/>
      <c r="AJ40" s="123">
        <v>0</v>
      </c>
      <c r="AK40" s="123">
        <v>7.840999999998744E-5</v>
      </c>
      <c r="AL40" s="123"/>
      <c r="AM40" s="123"/>
      <c r="AN40" s="123">
        <v>0</v>
      </c>
      <c r="AO40" s="123">
        <v>2.0396669999999995E-2</v>
      </c>
      <c r="AP40" s="123"/>
      <c r="AQ40" s="34"/>
      <c r="AR40" s="123">
        <v>0</v>
      </c>
      <c r="AS40" s="123">
        <v>-6.5671699999999972E-3</v>
      </c>
      <c r="AT40" s="123"/>
      <c r="AU40" s="123"/>
      <c r="AV40" s="123">
        <v>0</v>
      </c>
      <c r="AW40" s="123">
        <v>1.3829499999999998E-2</v>
      </c>
      <c r="AX40" s="123"/>
      <c r="AY40" s="34"/>
      <c r="AZ40" s="123">
        <v>0</v>
      </c>
      <c r="BA40" s="123">
        <v>5.0000000000000001E-3</v>
      </c>
      <c r="BB40" s="123"/>
      <c r="BC40" s="34"/>
      <c r="BD40" s="123">
        <v>2.0318260000000008E-2</v>
      </c>
      <c r="BE40" s="123">
        <v>0</v>
      </c>
      <c r="BF40" s="123"/>
      <c r="BG40" s="34"/>
      <c r="BH40" s="123">
        <v>2.0318260000000008E-2</v>
      </c>
      <c r="BI40" s="123">
        <v>5.0000000000000001E-3</v>
      </c>
      <c r="BJ40" s="123"/>
      <c r="BK40" s="123"/>
      <c r="BL40" s="123">
        <v>7.840999999998744E-5</v>
      </c>
      <c r="BM40" s="37">
        <v>0</v>
      </c>
      <c r="BN40" s="123"/>
      <c r="BO40" s="34"/>
      <c r="BP40" s="123">
        <v>2.0396669999999995E-2</v>
      </c>
      <c r="BQ40" s="123">
        <v>5.0000000000000001E-3</v>
      </c>
      <c r="BR40" s="123"/>
      <c r="BS40" s="123"/>
      <c r="BT40" s="123">
        <v>-6.5671699999999972E-3</v>
      </c>
      <c r="BU40" s="37">
        <v>5.3537410000000001E-2</v>
      </c>
      <c r="BV40" s="123"/>
      <c r="BW40" s="34"/>
      <c r="BX40" s="123">
        <v>1.3829499999999998E-2</v>
      </c>
      <c r="BY40" s="123">
        <v>5.8537409999999998E-2</v>
      </c>
      <c r="BZ40" s="123"/>
      <c r="CA40" s="34"/>
      <c r="CB40" s="123">
        <v>5.0000000000000001E-3</v>
      </c>
      <c r="CC40" s="123">
        <v>0</v>
      </c>
      <c r="CD40" s="123"/>
      <c r="CE40" s="34"/>
      <c r="CF40" s="123">
        <v>0</v>
      </c>
      <c r="CG40" s="123">
        <v>0</v>
      </c>
      <c r="CH40" s="123"/>
      <c r="CI40" s="34"/>
      <c r="CJ40" s="123">
        <v>5.0000000000000001E-3</v>
      </c>
      <c r="CK40" s="123">
        <v>0</v>
      </c>
      <c r="CL40" s="123"/>
      <c r="CM40" s="34"/>
      <c r="CN40" s="123">
        <v>0</v>
      </c>
      <c r="CO40" s="123">
        <v>3.8299999999999998E-6</v>
      </c>
      <c r="CP40" s="123"/>
      <c r="CQ40" s="34"/>
      <c r="CR40" s="123">
        <v>5.0000000000000001E-3</v>
      </c>
      <c r="CS40" s="123">
        <v>3.8299999999999998E-6</v>
      </c>
      <c r="CT40" s="123"/>
      <c r="CU40" s="153"/>
      <c r="CV40" s="123">
        <v>5.3537410000000001E-2</v>
      </c>
      <c r="CW40" s="37">
        <v>5.2914949999999995E-2</v>
      </c>
      <c r="CX40" s="123"/>
      <c r="CY40" s="34"/>
      <c r="CZ40" s="123">
        <v>5.8537409999999998E-2</v>
      </c>
      <c r="DA40" s="37">
        <v>5.2918779999999999E-2</v>
      </c>
      <c r="DB40" s="123"/>
      <c r="DC40" s="34"/>
      <c r="DD40" s="123">
        <v>0</v>
      </c>
      <c r="DE40" s="123">
        <v>0</v>
      </c>
      <c r="DF40" s="123"/>
      <c r="DG40" s="153"/>
      <c r="DH40" s="123">
        <v>0</v>
      </c>
      <c r="DI40" s="123">
        <v>0</v>
      </c>
      <c r="DJ40" s="123"/>
      <c r="DK40" s="34"/>
      <c r="DL40" s="123">
        <v>0</v>
      </c>
      <c r="DM40" s="123">
        <v>0</v>
      </c>
      <c r="DN40" s="123"/>
      <c r="DO40" s="153"/>
      <c r="DP40" s="123">
        <v>3.8299999999999998E-6</v>
      </c>
      <c r="DQ40" s="123">
        <v>0</v>
      </c>
      <c r="DR40" s="123"/>
      <c r="DS40" s="34"/>
      <c r="DT40" s="123">
        <v>3.8299999999999998E-6</v>
      </c>
      <c r="DU40" s="123">
        <v>0</v>
      </c>
      <c r="DV40" s="123"/>
      <c r="DW40" s="153"/>
      <c r="DX40" s="123">
        <v>5.2914949999999995E-2</v>
      </c>
      <c r="DY40" s="123">
        <v>-4.82301E-3</v>
      </c>
      <c r="DZ40" s="123"/>
      <c r="EA40" s="34"/>
      <c r="EB40" s="123">
        <v>5.2918779999999999E-2</v>
      </c>
      <c r="EC40" s="123">
        <v>-4.82301E-3</v>
      </c>
      <c r="ED40" s="123"/>
      <c r="EE40" s="34"/>
      <c r="EF40" s="123">
        <v>0</v>
      </c>
      <c r="EG40" s="123">
        <v>0</v>
      </c>
      <c r="EH40" s="123"/>
      <c r="EI40" s="153"/>
      <c r="EJ40" s="123">
        <v>0</v>
      </c>
      <c r="EK40" s="123">
        <v>0</v>
      </c>
      <c r="EL40" s="123"/>
      <c r="EM40" s="34"/>
      <c r="EN40" s="123">
        <v>0</v>
      </c>
      <c r="EO40" s="123">
        <v>0</v>
      </c>
      <c r="EP40" s="123"/>
      <c r="EQ40" s="153"/>
      <c r="ER40" s="123">
        <v>0</v>
      </c>
      <c r="ES40" s="123">
        <v>0</v>
      </c>
      <c r="ET40" s="123"/>
      <c r="EU40" s="34"/>
      <c r="EV40" s="123">
        <v>0</v>
      </c>
      <c r="EW40" s="123">
        <v>0</v>
      </c>
      <c r="EX40" s="123"/>
      <c r="EY40" s="153"/>
      <c r="EZ40" s="123">
        <v>-4.82301E-3</v>
      </c>
      <c r="FA40" s="123">
        <v>-0.16755636999999998</v>
      </c>
      <c r="FB40" s="123"/>
      <c r="FC40" s="34"/>
      <c r="FD40" s="123">
        <v>-4.82301E-3</v>
      </c>
      <c r="FE40" s="123">
        <v>-0.16755636999999998</v>
      </c>
      <c r="FF40" s="123"/>
      <c r="FG40" s="153"/>
      <c r="FH40" s="123">
        <v>0</v>
      </c>
      <c r="FI40" s="123">
        <v>0</v>
      </c>
      <c r="FJ40" s="123"/>
      <c r="FK40" s="153"/>
      <c r="FL40" s="123">
        <v>0</v>
      </c>
      <c r="FM40" s="37">
        <v>-2.0512250000000003E-2</v>
      </c>
      <c r="FN40" s="123"/>
      <c r="FO40" s="34"/>
      <c r="FP40" s="123">
        <v>0</v>
      </c>
      <c r="FQ40" s="123">
        <v>-2.0512250000000003E-2</v>
      </c>
      <c r="FR40" s="123"/>
      <c r="FS40" s="153"/>
      <c r="FT40" s="123">
        <v>0</v>
      </c>
      <c r="FU40" s="37">
        <v>0</v>
      </c>
      <c r="FV40" s="123"/>
      <c r="FW40" s="34"/>
      <c r="FX40" s="123">
        <v>0</v>
      </c>
      <c r="FY40" s="123">
        <v>-2.0512250000000003E-2</v>
      </c>
      <c r="FZ40" s="123"/>
      <c r="GA40" s="34"/>
      <c r="GB40" s="123">
        <f t="shared" ref="GB40:GB43" si="51">FA40</f>
        <v>-0.16755636999999998</v>
      </c>
      <c r="GC40" s="37">
        <v>9.3899559999999993E-2</v>
      </c>
      <c r="GD40" s="123"/>
      <c r="GE40" s="34"/>
      <c r="GF40" s="123">
        <f>FE40</f>
        <v>-0.16755636999999998</v>
      </c>
      <c r="GG40" s="123">
        <f>GC40+FY40</f>
        <v>7.3387309999999983E-2</v>
      </c>
      <c r="GH40" s="123"/>
      <c r="GI40" s="34"/>
      <c r="GJ40" s="123">
        <f t="shared" ref="GJ40:GJ43" si="52">FI40</f>
        <v>0</v>
      </c>
      <c r="GK40" s="123">
        <v>0</v>
      </c>
      <c r="GL40" s="189"/>
      <c r="GM40" s="34"/>
      <c r="GN40" s="123">
        <f t="shared" ref="GN40:GN43" si="53">FM40</f>
        <v>-2.0512250000000003E-2</v>
      </c>
      <c r="GO40" s="123">
        <v>0.01</v>
      </c>
      <c r="GP40" s="189"/>
      <c r="GQ40" s="34"/>
      <c r="GR40" s="123">
        <f t="shared" ref="GR40:GS45" si="54">GJ40+GN40</f>
        <v>-2.0512250000000003E-2</v>
      </c>
      <c r="GS40" s="123">
        <f t="shared" si="54"/>
        <v>0.01</v>
      </c>
      <c r="GT40" s="123"/>
      <c r="GU40" s="194"/>
    </row>
    <row r="41" spans="2:204">
      <c r="B41" s="146" t="s">
        <v>127</v>
      </c>
      <c r="C41" s="123">
        <v>0.5</v>
      </c>
      <c r="D41" s="123">
        <v>0.6</v>
      </c>
      <c r="E41" s="123">
        <v>0.44700000000000001</v>
      </c>
      <c r="F41" s="123">
        <v>0.11227459000000092</v>
      </c>
      <c r="G41" s="123"/>
      <c r="H41" s="37">
        <v>0.129</v>
      </c>
      <c r="I41" s="37">
        <v>5.7650139999999996E-2</v>
      </c>
      <c r="J41" s="123"/>
      <c r="K41" s="34"/>
      <c r="L41" s="37">
        <v>0.129</v>
      </c>
      <c r="M41" s="37">
        <v>4.5999999999999999E-2</v>
      </c>
      <c r="N41" s="123"/>
      <c r="O41" s="34"/>
      <c r="P41" s="123">
        <v>0</v>
      </c>
      <c r="Q41" s="123">
        <v>3.8349860000000006E-2</v>
      </c>
      <c r="R41" s="123"/>
      <c r="S41" s="34"/>
      <c r="T41" s="123">
        <v>0.318</v>
      </c>
      <c r="U41" s="123">
        <v>6.6274590000000924E-2</v>
      </c>
      <c r="V41" s="123"/>
      <c r="W41" s="34"/>
      <c r="X41" s="123">
        <v>1.5700800000000001E-2</v>
      </c>
      <c r="Y41" s="123">
        <v>1.133079999999907E-3</v>
      </c>
      <c r="Z41" s="123"/>
      <c r="AA41" s="34"/>
      <c r="AB41" s="123">
        <v>4.1949339999999995E-2</v>
      </c>
      <c r="AC41" s="123">
        <v>8.9615520000001555E-3</v>
      </c>
      <c r="AD41" s="123"/>
      <c r="AE41" s="34"/>
      <c r="AF41" s="123">
        <v>5.7650139999999996E-2</v>
      </c>
      <c r="AG41" s="123">
        <v>1.0094632000000062E-2</v>
      </c>
      <c r="AH41" s="123"/>
      <c r="AI41" s="34"/>
      <c r="AJ41" s="123">
        <v>-1.1549850000000462E-2</v>
      </c>
      <c r="AK41" s="123">
        <v>4.614417999999937E-3</v>
      </c>
      <c r="AL41" s="123"/>
      <c r="AM41" s="123"/>
      <c r="AN41" s="123">
        <v>4.610028999999953E-2</v>
      </c>
      <c r="AO41" s="123">
        <v>1.4709049999999998E-2</v>
      </c>
      <c r="AP41" s="123"/>
      <c r="AQ41" s="34"/>
      <c r="AR41" s="123">
        <v>6.6174300000001393E-2</v>
      </c>
      <c r="AS41" s="123">
        <v>1.0698327400000001</v>
      </c>
      <c r="AT41" s="123"/>
      <c r="AU41" s="123"/>
      <c r="AV41" s="123">
        <v>0.11227459000000092</v>
      </c>
      <c r="AW41" s="123">
        <v>1.0845417900000001</v>
      </c>
      <c r="AX41" s="123"/>
      <c r="AY41" s="34"/>
      <c r="AZ41" s="123">
        <v>1.133079999999907E-3</v>
      </c>
      <c r="BA41" s="123">
        <v>0.48304228999999999</v>
      </c>
      <c r="BB41" s="123"/>
      <c r="BC41" s="34"/>
      <c r="BD41" s="123">
        <v>8.9615520000001555E-3</v>
      </c>
      <c r="BE41" s="123">
        <v>2.5154449999999939E-2</v>
      </c>
      <c r="BF41" s="123"/>
      <c r="BG41" s="34"/>
      <c r="BH41" s="123">
        <v>1.0094632000000062E-2</v>
      </c>
      <c r="BI41" s="123">
        <v>0.50819673999999992</v>
      </c>
      <c r="BJ41" s="123"/>
      <c r="BK41" s="123"/>
      <c r="BL41" s="123">
        <v>4.614417999999937E-3</v>
      </c>
      <c r="BM41" s="37">
        <v>6.1300020000000122E-2</v>
      </c>
      <c r="BN41" s="123"/>
      <c r="BO41" s="34"/>
      <c r="BP41" s="123">
        <v>1.4709049999999998E-2</v>
      </c>
      <c r="BQ41" s="123">
        <v>0.56949676000000005</v>
      </c>
      <c r="BR41" s="123"/>
      <c r="BS41" s="123"/>
      <c r="BT41" s="123">
        <v>1.0698327400000001</v>
      </c>
      <c r="BU41" s="37">
        <v>-0.30971915000000005</v>
      </c>
      <c r="BV41" s="123"/>
      <c r="BW41" s="34"/>
      <c r="BX41" s="123">
        <v>1.0845417900000001</v>
      </c>
      <c r="BY41" s="123">
        <v>0.25977760999999999</v>
      </c>
      <c r="BZ41" s="123"/>
      <c r="CA41" s="34"/>
      <c r="CB41" s="123">
        <v>0.48304228999999999</v>
      </c>
      <c r="CC41" s="123">
        <v>2.4294690000000001E-2</v>
      </c>
      <c r="CD41" s="123"/>
      <c r="CE41" s="34"/>
      <c r="CF41" s="123">
        <v>2.5154449999999939E-2</v>
      </c>
      <c r="CG41" s="123">
        <v>0.39186758999999999</v>
      </c>
      <c r="CH41" s="123"/>
      <c r="CI41" s="34"/>
      <c r="CJ41" s="123">
        <v>0.50819673999999992</v>
      </c>
      <c r="CK41" s="123">
        <v>0.41616228</v>
      </c>
      <c r="CL41" s="123"/>
      <c r="CM41" s="34"/>
      <c r="CN41" s="123">
        <v>6.1300020000000122E-2</v>
      </c>
      <c r="CO41" s="123">
        <v>-0.13295811000000002</v>
      </c>
      <c r="CP41" s="123"/>
      <c r="CQ41" s="34"/>
      <c r="CR41" s="123">
        <v>0.56949676000000005</v>
      </c>
      <c r="CS41" s="123">
        <v>0.28320416999999998</v>
      </c>
      <c r="CT41" s="123"/>
      <c r="CU41" s="153"/>
      <c r="CV41" s="123">
        <v>-0.30971915000000005</v>
      </c>
      <c r="CW41" s="37">
        <v>-0.14617360999999998</v>
      </c>
      <c r="CX41" s="123"/>
      <c r="CY41" s="34"/>
      <c r="CZ41" s="123">
        <v>0.25977760999999999</v>
      </c>
      <c r="DA41" s="37">
        <v>0.13703056</v>
      </c>
      <c r="DB41" s="123"/>
      <c r="DC41" s="34"/>
      <c r="DD41" s="123">
        <v>2.4294690000000001E-2</v>
      </c>
      <c r="DE41" s="123">
        <v>2.3571794799999997</v>
      </c>
      <c r="DF41" s="123"/>
      <c r="DG41" s="153"/>
      <c r="DH41" s="123">
        <v>0.39186758999999999</v>
      </c>
      <c r="DI41" s="123">
        <v>-2.1538393999999998</v>
      </c>
      <c r="DJ41" s="123"/>
      <c r="DK41" s="34"/>
      <c r="DL41" s="123">
        <v>0.41616228</v>
      </c>
      <c r="DM41" s="123">
        <v>0.20334007999999981</v>
      </c>
      <c r="DN41" s="123"/>
      <c r="DO41" s="153"/>
      <c r="DP41" s="123">
        <v>-0.13295811000000002</v>
      </c>
      <c r="DQ41" s="123">
        <v>4.1532510000000189E-2</v>
      </c>
      <c r="DR41" s="123"/>
      <c r="DS41" s="34"/>
      <c r="DT41" s="123">
        <v>0.28320416999999998</v>
      </c>
      <c r="DU41" s="123">
        <v>0.24487259</v>
      </c>
      <c r="DV41" s="123"/>
      <c r="DW41" s="153"/>
      <c r="DX41" s="123">
        <v>-0.14617360999999998</v>
      </c>
      <c r="DY41" s="123">
        <v>6.3089680000000037E-2</v>
      </c>
      <c r="DZ41" s="123"/>
      <c r="EA41" s="34"/>
      <c r="EB41" s="123">
        <v>0.13703056</v>
      </c>
      <c r="EC41" s="123">
        <v>0.30796227000000004</v>
      </c>
      <c r="ED41" s="123"/>
      <c r="EE41" s="34"/>
      <c r="EF41" s="123">
        <v>2.3571794799999997</v>
      </c>
      <c r="EG41" s="123">
        <v>9.1460710000000001E-2</v>
      </c>
      <c r="EH41" s="123"/>
      <c r="EI41" s="153"/>
      <c r="EJ41" s="123">
        <v>-2.1538393999999998</v>
      </c>
      <c r="EK41" s="123">
        <v>-2.3298460000000007E-2</v>
      </c>
      <c r="EL41" s="123"/>
      <c r="EM41" s="34"/>
      <c r="EN41" s="123">
        <v>0.20334007999999981</v>
      </c>
      <c r="EO41" s="123">
        <v>6.8162249999999994E-2</v>
      </c>
      <c r="EP41" s="123"/>
      <c r="EQ41" s="153"/>
      <c r="ER41" s="123">
        <v>4.1532510000000189E-2</v>
      </c>
      <c r="ES41" s="123">
        <v>2.0734710000000017E-2</v>
      </c>
      <c r="ET41" s="123"/>
      <c r="EU41" s="34"/>
      <c r="EV41" s="123">
        <v>0.24487259</v>
      </c>
      <c r="EW41" s="123">
        <v>8.8896960000000011E-2</v>
      </c>
      <c r="EX41" s="123"/>
      <c r="EY41" s="153"/>
      <c r="EZ41" s="123">
        <v>6.3089680000000037E-2</v>
      </c>
      <c r="FA41" s="123">
        <v>2.2901899999999836E-3</v>
      </c>
      <c r="FB41" s="123"/>
      <c r="FC41" s="34"/>
      <c r="FD41" s="123">
        <v>0.30796227000000004</v>
      </c>
      <c r="FE41" s="123">
        <v>9.1187149999999995E-2</v>
      </c>
      <c r="FF41" s="123"/>
      <c r="FG41" s="153"/>
      <c r="FH41" s="123">
        <v>9.1460710000000001E-2</v>
      </c>
      <c r="FI41" s="123">
        <v>5.1279129999999992E-2</v>
      </c>
      <c r="FJ41" s="123"/>
      <c r="FK41" s="153"/>
      <c r="FL41" s="123">
        <v>-2.3298460000000007E-2</v>
      </c>
      <c r="FM41" s="37">
        <v>2.447044000000001E-2</v>
      </c>
      <c r="FN41" s="123"/>
      <c r="FO41" s="34"/>
      <c r="FP41" s="123">
        <v>6.8162249999999994E-2</v>
      </c>
      <c r="FQ41" s="123">
        <v>7.5749570000000002E-2</v>
      </c>
      <c r="FR41" s="123"/>
      <c r="FS41" s="153"/>
      <c r="FT41" s="123">
        <v>2.0734710000000017E-2</v>
      </c>
      <c r="FU41" s="37">
        <v>3.178819999999985E-3</v>
      </c>
      <c r="FV41" s="123"/>
      <c r="FW41" s="34"/>
      <c r="FX41" s="123">
        <v>8.8896960000000011E-2</v>
      </c>
      <c r="FY41" s="123">
        <v>7.8928389999999987E-2</v>
      </c>
      <c r="FZ41" s="123"/>
      <c r="GA41" s="34"/>
      <c r="GB41" s="123">
        <f t="shared" si="51"/>
        <v>2.2901899999999836E-3</v>
      </c>
      <c r="GC41" s="37">
        <v>4.4081000000000259E-3</v>
      </c>
      <c r="GD41" s="123"/>
      <c r="GE41" s="34"/>
      <c r="GF41" s="123">
        <f t="shared" ref="GF41:GF43" si="55">FE41</f>
        <v>9.1187149999999995E-2</v>
      </c>
      <c r="GG41" s="123">
        <f>GC41+FY41</f>
        <v>8.3336490000000013E-2</v>
      </c>
      <c r="GH41" s="123"/>
      <c r="GI41" s="34"/>
      <c r="GJ41" s="123">
        <f t="shared" si="52"/>
        <v>5.1279129999999992E-2</v>
      </c>
      <c r="GK41" s="123">
        <v>4.4821099999999992E-3</v>
      </c>
      <c r="GL41" s="188"/>
      <c r="GM41" s="34"/>
      <c r="GN41" s="123">
        <f t="shared" si="53"/>
        <v>2.447044000000001E-2</v>
      </c>
      <c r="GO41" s="123">
        <v>5.5015109999999999E-2</v>
      </c>
      <c r="GP41" s="188"/>
      <c r="GQ41" s="34"/>
      <c r="GR41" s="123">
        <f t="shared" si="54"/>
        <v>7.5749570000000002E-2</v>
      </c>
      <c r="GS41" s="123">
        <f t="shared" si="54"/>
        <v>5.9497219999999996E-2</v>
      </c>
      <c r="GT41" s="123"/>
      <c r="GU41" s="194"/>
      <c r="GV41" s="194"/>
    </row>
    <row r="42" spans="2:204">
      <c r="B42" s="146" t="s">
        <v>128</v>
      </c>
      <c r="C42" s="123">
        <v>-34.9</v>
      </c>
      <c r="D42" s="123">
        <v>-32.299999999999997</v>
      </c>
      <c r="E42" s="123">
        <v>-28.321000000000002</v>
      </c>
      <c r="F42" s="123">
        <v>-45.837435287806997</v>
      </c>
      <c r="G42" s="123"/>
      <c r="H42" s="37">
        <v>-13.538</v>
      </c>
      <c r="I42" s="37">
        <v>-21.062468929999998</v>
      </c>
      <c r="J42" s="123"/>
      <c r="K42" s="34"/>
      <c r="L42" s="37">
        <v>-21.334</v>
      </c>
      <c r="M42" s="37">
        <v>-33.24</v>
      </c>
      <c r="N42" s="123"/>
      <c r="O42" s="34"/>
      <c r="P42" s="123">
        <v>-7.8359999999999994</v>
      </c>
      <c r="Q42" s="123">
        <v>-12.177531070000004</v>
      </c>
      <c r="R42" s="123"/>
      <c r="S42" s="34"/>
      <c r="T42" s="123">
        <v>-6.9870000000000019</v>
      </c>
      <c r="U42" s="123">
        <v>-12.597435287806995</v>
      </c>
      <c r="V42" s="123"/>
      <c r="W42" s="34"/>
      <c r="X42" s="123">
        <v>-8.5236175699999972</v>
      </c>
      <c r="Y42" s="37">
        <v>-7.4771996049414984</v>
      </c>
      <c r="Z42" s="37"/>
      <c r="AA42" s="37"/>
      <c r="AB42" s="37">
        <v>-12.538851360000001</v>
      </c>
      <c r="AC42" s="37">
        <v>-5.9490765914093338</v>
      </c>
      <c r="AD42" s="37"/>
      <c r="AE42" s="37"/>
      <c r="AF42" s="37">
        <v>-21.062468929999998</v>
      </c>
      <c r="AG42" s="37">
        <v>-13.426276196350832</v>
      </c>
      <c r="AH42" s="37"/>
      <c r="AI42" s="37"/>
      <c r="AJ42" s="37">
        <v>-13.253760139999999</v>
      </c>
      <c r="AK42" s="37">
        <v>-14.866423043649167</v>
      </c>
      <c r="AL42" s="37"/>
      <c r="AM42" s="37"/>
      <c r="AN42" s="37">
        <v>-34.316229069999999</v>
      </c>
      <c r="AO42" s="37">
        <v>-28.292699239999997</v>
      </c>
      <c r="AP42" s="37"/>
      <c r="AQ42" s="37"/>
      <c r="AR42" s="37">
        <v>-12.969210967807003</v>
      </c>
      <c r="AS42" s="37">
        <v>-17.764734640000007</v>
      </c>
      <c r="AT42" s="37"/>
      <c r="AU42" s="37"/>
      <c r="AV42" s="37">
        <v>-47.285440037807</v>
      </c>
      <c r="AW42" s="37">
        <v>-46.057433880000005</v>
      </c>
      <c r="AX42" s="37"/>
      <c r="AY42" s="37"/>
      <c r="AZ42" s="37">
        <v>-7.4771996049414984</v>
      </c>
      <c r="BA42" s="123">
        <v>-24.61970221</v>
      </c>
      <c r="BB42" s="37"/>
      <c r="BC42" s="37"/>
      <c r="BD42" s="37">
        <v>-5.9490765914093338</v>
      </c>
      <c r="BE42" s="123">
        <v>-19.470857680000002</v>
      </c>
      <c r="BF42" s="37"/>
      <c r="BG42" s="37"/>
      <c r="BH42" s="37">
        <v>-13.426276196350832</v>
      </c>
      <c r="BI42" s="37">
        <v>-44.090559890000002</v>
      </c>
      <c r="BJ42" s="37"/>
      <c r="BK42" s="37"/>
      <c r="BL42" s="37">
        <v>-14.866423043649167</v>
      </c>
      <c r="BM42" s="37">
        <v>-18.874501479999992</v>
      </c>
      <c r="BN42" s="37"/>
      <c r="BO42" s="37"/>
      <c r="BP42" s="37">
        <v>-28.292699239999997</v>
      </c>
      <c r="BQ42" s="37">
        <v>-62.965061369999994</v>
      </c>
      <c r="BR42" s="37"/>
      <c r="BS42" s="37"/>
      <c r="BT42" s="37">
        <v>-17.764734640000007</v>
      </c>
      <c r="BU42" s="37">
        <v>-12.444864509999995</v>
      </c>
      <c r="BV42" s="37"/>
      <c r="BW42" s="37"/>
      <c r="BX42" s="37">
        <v>-46.057433880000005</v>
      </c>
      <c r="BY42" s="37">
        <v>-75.409925879999989</v>
      </c>
      <c r="BZ42" s="37"/>
      <c r="CA42" s="37"/>
      <c r="CB42" s="37">
        <v>-24.61970221</v>
      </c>
      <c r="CC42" s="37">
        <v>-14.75168322</v>
      </c>
      <c r="CD42" s="37"/>
      <c r="CE42" s="37"/>
      <c r="CF42" s="37">
        <v>-19.470857680000002</v>
      </c>
      <c r="CG42" s="37">
        <v>-14.431223580000001</v>
      </c>
      <c r="CH42" s="37"/>
      <c r="CI42" s="37"/>
      <c r="CJ42" s="37">
        <v>-44.090559890000002</v>
      </c>
      <c r="CK42" s="37">
        <v>-29.182906800000001</v>
      </c>
      <c r="CL42" s="37"/>
      <c r="CM42" s="37"/>
      <c r="CN42" s="37">
        <v>-18.874501479999992</v>
      </c>
      <c r="CO42" s="37">
        <v>-14.44447671</v>
      </c>
      <c r="CP42" s="37"/>
      <c r="CQ42" s="37"/>
      <c r="CR42" s="37">
        <v>-62.965061369999994</v>
      </c>
      <c r="CS42" s="37">
        <v>-43.627383510000001</v>
      </c>
      <c r="CT42" s="37"/>
      <c r="CU42" s="153"/>
      <c r="CV42" s="37">
        <v>-12.444864509999995</v>
      </c>
      <c r="CW42" s="37">
        <v>-13.986927549999997</v>
      </c>
      <c r="CX42" s="37"/>
      <c r="CY42" s="37"/>
      <c r="CZ42" s="37">
        <v>-75.409925879999989</v>
      </c>
      <c r="DA42" s="37">
        <v>-57.614311059999999</v>
      </c>
      <c r="DB42" s="37"/>
      <c r="DC42" s="37"/>
      <c r="DD42" s="37">
        <v>-14.75168322</v>
      </c>
      <c r="DE42" s="37">
        <v>-12.74507792</v>
      </c>
      <c r="DF42" s="37"/>
      <c r="DG42" s="153"/>
      <c r="DH42" s="37">
        <v>-14.431223580000001</v>
      </c>
      <c r="DI42" s="37">
        <v>-32.419364550000004</v>
      </c>
      <c r="DJ42" s="37"/>
      <c r="DK42" s="37"/>
      <c r="DL42" s="37">
        <v>-29.182906800000001</v>
      </c>
      <c r="DM42" s="123">
        <v>-45.164442470000004</v>
      </c>
      <c r="DN42" s="37"/>
      <c r="DO42" s="153"/>
      <c r="DP42" s="37">
        <v>-14.44447671</v>
      </c>
      <c r="DQ42" s="37">
        <v>-14.500656050000003</v>
      </c>
      <c r="DR42" s="37"/>
      <c r="DS42" s="37"/>
      <c r="DT42" s="37">
        <v>-43.627383510000001</v>
      </c>
      <c r="DU42" s="123">
        <v>-59.665098520000008</v>
      </c>
      <c r="DV42" s="37"/>
      <c r="DW42" s="153"/>
      <c r="DX42" s="37">
        <v>-13.986927549999997</v>
      </c>
      <c r="DY42" s="123">
        <v>-15.990078799999985</v>
      </c>
      <c r="DZ42" s="37"/>
      <c r="EA42" s="37"/>
      <c r="EB42" s="37">
        <v>-57.614311059999999</v>
      </c>
      <c r="EC42" s="123">
        <v>-75.655177319999993</v>
      </c>
      <c r="ED42" s="37"/>
      <c r="EE42" s="37"/>
      <c r="EF42" s="37">
        <v>-12.74507792</v>
      </c>
      <c r="EG42" s="123">
        <v>-15.600949570000001</v>
      </c>
      <c r="EH42" s="37"/>
      <c r="EI42" s="153"/>
      <c r="EJ42" s="37">
        <v>-32.419364550000004</v>
      </c>
      <c r="EK42" s="123">
        <v>-15.151726729999996</v>
      </c>
      <c r="EL42" s="37"/>
      <c r="EM42" s="37"/>
      <c r="EN42" s="37">
        <v>-45.164442470000004</v>
      </c>
      <c r="EO42" s="123">
        <v>-30.752676299999997</v>
      </c>
      <c r="EP42" s="37"/>
      <c r="EQ42" s="153"/>
      <c r="ER42" s="37">
        <v>-14.500656050000003</v>
      </c>
      <c r="ES42" s="123">
        <v>-15.721596870000006</v>
      </c>
      <c r="ET42" s="37"/>
      <c r="EU42" s="37"/>
      <c r="EV42" s="123">
        <v>-59.665098520000008</v>
      </c>
      <c r="EW42" s="123">
        <v>-46.474273170000004</v>
      </c>
      <c r="EX42" s="37"/>
      <c r="EY42" s="153"/>
      <c r="EZ42" s="37">
        <v>-15.990078799999985</v>
      </c>
      <c r="FA42" s="123">
        <v>-16.101936589999994</v>
      </c>
      <c r="FB42" s="37"/>
      <c r="FC42" s="37"/>
      <c r="FD42" s="123">
        <v>-75.655177319999993</v>
      </c>
      <c r="FE42" s="123">
        <v>-62.576209759999998</v>
      </c>
      <c r="FF42" s="37"/>
      <c r="FG42" s="153"/>
      <c r="FH42" s="37">
        <v>-15.600949570000001</v>
      </c>
      <c r="FI42" s="123">
        <v>-15.14873824</v>
      </c>
      <c r="FJ42" s="37"/>
      <c r="FK42" s="153"/>
      <c r="FL42" s="37">
        <v>-15.151726729999996</v>
      </c>
      <c r="FM42" s="37">
        <v>-15.753162800000002</v>
      </c>
      <c r="FN42" s="37"/>
      <c r="FO42" s="37"/>
      <c r="FP42" s="37">
        <v>-30.752676299999997</v>
      </c>
      <c r="FQ42" s="123">
        <v>-30.901901040000002</v>
      </c>
      <c r="FR42" s="37"/>
      <c r="FS42" s="153"/>
      <c r="FT42" s="123">
        <v>-15.721596870000006</v>
      </c>
      <c r="FU42" s="37">
        <v>-16.322405389999997</v>
      </c>
      <c r="FV42" s="37"/>
      <c r="FW42" s="37"/>
      <c r="FX42" s="123">
        <v>-46.474273170000004</v>
      </c>
      <c r="FY42" s="123">
        <v>-47.224306429999999</v>
      </c>
      <c r="FZ42" s="37"/>
      <c r="GA42" s="37"/>
      <c r="GB42" s="123">
        <f t="shared" si="51"/>
        <v>-16.101936589999994</v>
      </c>
      <c r="GC42" s="37">
        <v>-17.483428439999997</v>
      </c>
      <c r="GD42" s="37"/>
      <c r="GE42" s="37"/>
      <c r="GF42" s="123">
        <f t="shared" si="55"/>
        <v>-62.576209759999998</v>
      </c>
      <c r="GG42" s="123">
        <f>GC42+FY42</f>
        <v>-64.707734869999996</v>
      </c>
      <c r="GH42" s="37"/>
      <c r="GI42" s="37"/>
      <c r="GJ42" s="123">
        <f t="shared" si="52"/>
        <v>-15.14873824</v>
      </c>
      <c r="GK42" s="123">
        <v>-22.482648670000003</v>
      </c>
      <c r="GL42" s="190"/>
      <c r="GM42" s="37"/>
      <c r="GN42" s="123">
        <f t="shared" si="53"/>
        <v>-15.753162800000002</v>
      </c>
      <c r="GO42" s="123">
        <v>-31.944565009999998</v>
      </c>
      <c r="GP42" s="190"/>
      <c r="GQ42" s="37"/>
      <c r="GR42" s="37">
        <f t="shared" si="54"/>
        <v>-30.901901040000002</v>
      </c>
      <c r="GS42" s="37">
        <f t="shared" si="54"/>
        <v>-54.427213680000001</v>
      </c>
      <c r="GT42" s="37"/>
      <c r="GU42" s="194"/>
    </row>
    <row r="43" spans="2:204">
      <c r="B43" s="146" t="s">
        <v>129</v>
      </c>
      <c r="C43" s="123">
        <v>-2.6</v>
      </c>
      <c r="D43" s="123">
        <v>-0.1</v>
      </c>
      <c r="E43" s="123">
        <v>-0.48499999999999999</v>
      </c>
      <c r="F43" s="123">
        <v>-1.5129999999999999</v>
      </c>
      <c r="G43" s="123"/>
      <c r="H43" s="37">
        <v>-7.1999999999999995E-2</v>
      </c>
      <c r="I43" s="37">
        <v>-0.13127305</v>
      </c>
      <c r="J43" s="123"/>
      <c r="K43" s="34"/>
      <c r="L43" s="37">
        <v>-7.1999999999999995E-2</v>
      </c>
      <c r="M43" s="37">
        <v>-1.1479999999999999</v>
      </c>
      <c r="N43" s="67"/>
      <c r="O43" s="65"/>
      <c r="P43" s="67">
        <v>0</v>
      </c>
      <c r="Q43" s="67">
        <v>-1.0567269499999998</v>
      </c>
      <c r="R43" s="123"/>
      <c r="S43" s="65"/>
      <c r="T43" s="67">
        <v>-0.41299999999999998</v>
      </c>
      <c r="U43" s="67">
        <v>-0.36499999999999999</v>
      </c>
      <c r="V43" s="123"/>
      <c r="W43" s="34"/>
      <c r="X43" s="67">
        <v>-3.9971949999999999E-2</v>
      </c>
      <c r="Y43" s="63">
        <v>-4.0648820399999996</v>
      </c>
      <c r="Z43" s="37"/>
      <c r="AA43" s="37"/>
      <c r="AB43" s="63">
        <v>-9.1301099999999996E-2</v>
      </c>
      <c r="AC43" s="63">
        <v>9.9999997473787516E-9</v>
      </c>
      <c r="AD43" s="37"/>
      <c r="AE43" s="37"/>
      <c r="AF43" s="37">
        <v>-0.13127305</v>
      </c>
      <c r="AG43" s="37">
        <v>-4.0648820299999997</v>
      </c>
      <c r="AH43" s="37"/>
      <c r="AI43" s="37"/>
      <c r="AJ43" s="63">
        <v>5.9898899999999998E-2</v>
      </c>
      <c r="AK43" s="63">
        <v>0.90145610999999959</v>
      </c>
      <c r="AL43" s="37"/>
      <c r="AM43" s="37"/>
      <c r="AN43" s="37">
        <v>-7.1374149999999997E-2</v>
      </c>
      <c r="AO43" s="37">
        <v>-3.1634259199999999</v>
      </c>
      <c r="AP43" s="37"/>
      <c r="AQ43" s="37"/>
      <c r="AR43" s="63">
        <v>-2.3621099999999999E-2</v>
      </c>
      <c r="AS43" s="63">
        <v>-14.34620151</v>
      </c>
      <c r="AT43" s="37"/>
      <c r="AU43" s="37"/>
      <c r="AV43" s="37">
        <v>-9.4995250000000003E-2</v>
      </c>
      <c r="AW43" s="37">
        <v>-17.509627430000002</v>
      </c>
      <c r="AX43" s="37"/>
      <c r="AY43" s="37"/>
      <c r="AZ43" s="37">
        <v>-4.0648820399999996</v>
      </c>
      <c r="BA43" s="67">
        <v>0.42626881999999999</v>
      </c>
      <c r="BB43" s="37"/>
      <c r="BC43" s="37"/>
      <c r="BD43" s="37">
        <v>9.9999997473787516E-9</v>
      </c>
      <c r="BE43" s="67">
        <v>-7.7628978299999991</v>
      </c>
      <c r="BF43" s="37"/>
      <c r="BG43" s="37"/>
      <c r="BH43" s="37">
        <v>-4.0648820299999997</v>
      </c>
      <c r="BI43" s="37">
        <v>-7.3366290099999993</v>
      </c>
      <c r="BJ43" s="37"/>
      <c r="BK43" s="37"/>
      <c r="BL43" s="37">
        <v>0.90145610999999959</v>
      </c>
      <c r="BM43" s="63">
        <v>22.608830789999999</v>
      </c>
      <c r="BN43" s="37"/>
      <c r="BO43" s="37"/>
      <c r="BP43" s="37">
        <v>-3.1634259199999999</v>
      </c>
      <c r="BQ43" s="37">
        <v>15.27220178</v>
      </c>
      <c r="BR43" s="37"/>
      <c r="BS43" s="37"/>
      <c r="BT43" s="37">
        <v>-14.34620151</v>
      </c>
      <c r="BU43" s="63">
        <v>-12.420327459999999</v>
      </c>
      <c r="BV43" s="37"/>
      <c r="BW43" s="37"/>
      <c r="BX43" s="37">
        <v>-17.509627430000002</v>
      </c>
      <c r="BY43" s="37">
        <v>2.8518743200000003</v>
      </c>
      <c r="BZ43" s="37"/>
      <c r="CA43" s="37"/>
      <c r="CB43" s="37">
        <v>0.42626881999999999</v>
      </c>
      <c r="CC43" s="37">
        <v>-1.1744199799999999</v>
      </c>
      <c r="CD43" s="37"/>
      <c r="CE43" s="37"/>
      <c r="CF43" s="37">
        <v>-7.7628978299999991</v>
      </c>
      <c r="CG43" s="37">
        <v>-2.3254427699999995</v>
      </c>
      <c r="CH43" s="37"/>
      <c r="CI43" s="37"/>
      <c r="CJ43" s="37">
        <v>-7.3366290099999993</v>
      </c>
      <c r="CK43" s="37">
        <v>-3.4998627499999992</v>
      </c>
      <c r="CL43" s="37"/>
      <c r="CM43" s="37"/>
      <c r="CN43" s="37">
        <v>22.608830789999999</v>
      </c>
      <c r="CO43" s="37">
        <v>2.5473059999999492E-2</v>
      </c>
      <c r="CP43" s="37"/>
      <c r="CQ43" s="37"/>
      <c r="CR43" s="37">
        <v>15.27220178</v>
      </c>
      <c r="CS43" s="37">
        <v>-3.4743896899999998</v>
      </c>
      <c r="CT43" s="37"/>
      <c r="CU43" s="153"/>
      <c r="CV43" s="37">
        <v>-12.420327459999999</v>
      </c>
      <c r="CW43" s="37">
        <v>-8.8739468299999977</v>
      </c>
      <c r="CX43" s="37"/>
      <c r="CY43" s="37"/>
      <c r="CZ43" s="37">
        <v>2.8518743200000003</v>
      </c>
      <c r="DA43" s="37">
        <v>-12.348336519999997</v>
      </c>
      <c r="DB43" s="37"/>
      <c r="DC43" s="37"/>
      <c r="DD43" s="37">
        <v>-1.1744199799999999</v>
      </c>
      <c r="DE43" s="37">
        <v>0.32355281000000002</v>
      </c>
      <c r="DF43" s="37"/>
      <c r="DG43" s="153"/>
      <c r="DH43" s="37">
        <v>-2.3254427699999995</v>
      </c>
      <c r="DI43" s="37">
        <v>1.7942268799999999</v>
      </c>
      <c r="DJ43" s="37"/>
      <c r="DK43" s="37"/>
      <c r="DL43" s="37">
        <v>-3.4998627499999992</v>
      </c>
      <c r="DM43" s="123">
        <v>2.1177796899999999</v>
      </c>
      <c r="DN43" s="37"/>
      <c r="DO43" s="153"/>
      <c r="DP43" s="37">
        <v>2.5473059999999492E-2</v>
      </c>
      <c r="DQ43" s="37">
        <v>-6.2276300000000173E-2</v>
      </c>
      <c r="DR43" s="37"/>
      <c r="DS43" s="37"/>
      <c r="DT43" s="37">
        <v>-3.4743896899999998</v>
      </c>
      <c r="DU43" s="123">
        <v>2.0555033899999997</v>
      </c>
      <c r="DV43" s="37"/>
      <c r="DW43" s="153"/>
      <c r="DX43" s="37">
        <v>-8.8739468299999977</v>
      </c>
      <c r="DY43" s="123">
        <v>-4.462936899999999</v>
      </c>
      <c r="DZ43" s="37"/>
      <c r="EA43" s="37"/>
      <c r="EB43" s="37">
        <v>-12.348336519999997</v>
      </c>
      <c r="EC43" s="123">
        <v>-2.4074335099999993</v>
      </c>
      <c r="ED43" s="37"/>
      <c r="EE43" s="37"/>
      <c r="EF43" s="37">
        <v>0.32355281000000002</v>
      </c>
      <c r="EG43" s="123">
        <v>-0.42432011999999997</v>
      </c>
      <c r="EH43" s="37"/>
      <c r="EI43" s="153"/>
      <c r="EJ43" s="37">
        <v>1.7942268799999999</v>
      </c>
      <c r="EK43" s="123">
        <v>-2.9814182799999998</v>
      </c>
      <c r="EL43" s="37"/>
      <c r="EM43" s="37"/>
      <c r="EN43" s="37">
        <v>2.1177796899999999</v>
      </c>
      <c r="EO43" s="123">
        <v>-3.4057383999999997</v>
      </c>
      <c r="EP43" s="37"/>
      <c r="EQ43" s="153"/>
      <c r="ER43" s="37">
        <v>-6.2276300000000173E-2</v>
      </c>
      <c r="ES43" s="123">
        <v>-2.8188190400000011</v>
      </c>
      <c r="ET43" s="37"/>
      <c r="EU43" s="37"/>
      <c r="EV43" s="123">
        <v>2.0555033899999997</v>
      </c>
      <c r="EW43" s="123">
        <v>-6.2245574400000008</v>
      </c>
      <c r="EX43" s="37"/>
      <c r="EY43" s="153"/>
      <c r="EZ43" s="37">
        <v>-4.462936899999999</v>
      </c>
      <c r="FA43" s="123">
        <v>2.1127705000000008</v>
      </c>
      <c r="FB43" s="37"/>
      <c r="FC43" s="37"/>
      <c r="FD43" s="123">
        <v>-2.4074335099999993</v>
      </c>
      <c r="FE43" s="123">
        <v>-4.11178694</v>
      </c>
      <c r="FF43" s="37"/>
      <c r="FG43" s="153"/>
      <c r="FH43" s="37">
        <v>-0.42432011999999997</v>
      </c>
      <c r="FI43" s="123">
        <v>2.59340298</v>
      </c>
      <c r="FJ43" s="37"/>
      <c r="FK43" s="153"/>
      <c r="FL43" s="37">
        <v>-2.9814182799999998</v>
      </c>
      <c r="FM43" s="37">
        <v>-7.9481300399999988</v>
      </c>
      <c r="FN43" s="37"/>
      <c r="FO43" s="37"/>
      <c r="FP43" s="37">
        <v>-3.4057383999999997</v>
      </c>
      <c r="FQ43" s="123">
        <v>-5.3547270599999983</v>
      </c>
      <c r="FR43" s="37"/>
      <c r="FS43" s="153"/>
      <c r="FT43" s="123">
        <v>-2.8188190400000011</v>
      </c>
      <c r="FU43" s="37">
        <v>-0.78949523000000177</v>
      </c>
      <c r="FV43" s="37"/>
      <c r="FW43" s="37"/>
      <c r="FX43" s="123">
        <v>-6.2245574400000008</v>
      </c>
      <c r="FY43" s="123">
        <v>-6.1442222900000001</v>
      </c>
      <c r="FZ43" s="37"/>
      <c r="GA43" s="37"/>
      <c r="GB43" s="123">
        <f t="shared" si="51"/>
        <v>2.1127705000000008</v>
      </c>
      <c r="GC43" s="37">
        <v>9.1246834200000002</v>
      </c>
      <c r="GD43" s="37"/>
      <c r="GE43" s="37"/>
      <c r="GF43" s="123">
        <f t="shared" si="55"/>
        <v>-4.11178694</v>
      </c>
      <c r="GG43" s="123">
        <f>GC43+FY43</f>
        <v>2.9804611300000001</v>
      </c>
      <c r="GH43" s="37"/>
      <c r="GI43" s="37"/>
      <c r="GJ43" s="123">
        <f t="shared" si="52"/>
        <v>2.59340298</v>
      </c>
      <c r="GK43" s="123">
        <v>7.7402162199999998</v>
      </c>
      <c r="GL43" s="190"/>
      <c r="GM43" s="37"/>
      <c r="GN43" s="123">
        <f t="shared" si="53"/>
        <v>-7.9481300399999988</v>
      </c>
      <c r="GO43" s="123">
        <v>3.8085002100000009</v>
      </c>
      <c r="GP43" s="190"/>
      <c r="GQ43" s="37"/>
      <c r="GR43" s="37">
        <f t="shared" si="54"/>
        <v>-5.3547270599999983</v>
      </c>
      <c r="GS43" s="37">
        <f t="shared" si="54"/>
        <v>11.548716430000001</v>
      </c>
      <c r="GT43" s="37"/>
      <c r="GU43" s="194"/>
    </row>
    <row r="44" spans="2:204" ht="5.0999999999999996" customHeight="1">
      <c r="B44" s="153"/>
      <c r="C44" s="18"/>
      <c r="D44" s="18"/>
      <c r="E44" s="34"/>
      <c r="F44" s="34"/>
      <c r="G44" s="37"/>
      <c r="H44" s="34"/>
      <c r="I44" s="34"/>
      <c r="J44" s="34"/>
      <c r="K44" s="34"/>
      <c r="L44" s="34"/>
      <c r="M44" s="34"/>
      <c r="N44" s="34"/>
      <c r="O44" s="34"/>
      <c r="P44" s="34"/>
      <c r="Q44" s="34"/>
      <c r="R44" s="34"/>
      <c r="S44" s="34"/>
      <c r="T44" s="34"/>
      <c r="U44" s="34"/>
      <c r="V44" s="34"/>
      <c r="W44" s="34"/>
      <c r="X44" s="34"/>
      <c r="Y44" s="34"/>
      <c r="Z44" s="153"/>
      <c r="AA44" s="34"/>
      <c r="AB44" s="34"/>
      <c r="AC44" s="34"/>
      <c r="AD44" s="153"/>
      <c r="AE44" s="34"/>
      <c r="AF44" s="34"/>
      <c r="AG44" s="34"/>
      <c r="AH44" s="153"/>
      <c r="AI44" s="34"/>
      <c r="AJ44" s="34"/>
      <c r="AK44" s="34"/>
      <c r="AL44" s="153"/>
      <c r="AM44" s="34"/>
      <c r="AN44" s="34"/>
      <c r="AO44" s="34"/>
      <c r="AP44" s="153"/>
      <c r="AQ44" s="34"/>
      <c r="AR44" s="34"/>
      <c r="AS44" s="34"/>
      <c r="AT44" s="153"/>
      <c r="AU44" s="34"/>
      <c r="AV44" s="34"/>
      <c r="AW44" s="34"/>
      <c r="AX44" s="153"/>
      <c r="AY44" s="34"/>
      <c r="AZ44" s="34"/>
      <c r="BA44" s="34"/>
      <c r="BB44" s="153"/>
      <c r="BC44" s="34"/>
      <c r="BD44" s="34"/>
      <c r="BE44" s="34"/>
      <c r="BF44" s="153"/>
      <c r="BG44" s="34"/>
      <c r="BH44" s="34"/>
      <c r="BI44" s="34"/>
      <c r="BJ44" s="153"/>
      <c r="BK44" s="34"/>
      <c r="BL44" s="34"/>
      <c r="BM44" s="34"/>
      <c r="BN44" s="153"/>
      <c r="BO44" s="34"/>
      <c r="BP44" s="34"/>
      <c r="BQ44" s="34"/>
      <c r="BR44" s="153"/>
      <c r="BS44" s="34"/>
      <c r="BT44" s="34"/>
      <c r="BU44" s="34"/>
      <c r="BV44" s="153"/>
      <c r="BW44" s="34"/>
      <c r="BX44" s="34"/>
      <c r="BY44" s="34"/>
      <c r="BZ44" s="153"/>
      <c r="CA44" s="34"/>
      <c r="CB44" s="34"/>
      <c r="CC44" s="34"/>
      <c r="CD44" s="153"/>
      <c r="CE44" s="34"/>
      <c r="CF44" s="34"/>
      <c r="CG44" s="34"/>
      <c r="CH44" s="153"/>
      <c r="CI44" s="34"/>
      <c r="CJ44" s="34"/>
      <c r="CK44" s="34"/>
      <c r="CL44" s="153"/>
      <c r="CM44" s="34"/>
      <c r="CN44" s="34"/>
      <c r="CO44" s="34"/>
      <c r="CP44" s="153"/>
      <c r="CQ44" s="34"/>
      <c r="CR44" s="34"/>
      <c r="CS44" s="34"/>
      <c r="CT44" s="153"/>
      <c r="CU44" s="153"/>
      <c r="CV44" s="34"/>
      <c r="CW44" s="34"/>
      <c r="CX44" s="153"/>
      <c r="CY44" s="34"/>
      <c r="CZ44" s="34"/>
      <c r="DA44" s="34"/>
      <c r="DB44" s="153"/>
      <c r="DC44" s="34"/>
      <c r="DD44" s="34"/>
      <c r="DE44" s="34"/>
      <c r="DF44" s="153"/>
      <c r="DG44" s="153"/>
      <c r="DH44" s="34"/>
      <c r="DI44" s="34"/>
      <c r="DJ44" s="153"/>
      <c r="DK44" s="34"/>
      <c r="DL44" s="34"/>
      <c r="DM44" s="34"/>
      <c r="DN44" s="153"/>
      <c r="DO44" s="153"/>
      <c r="DP44" s="34"/>
      <c r="DQ44" s="34"/>
      <c r="DR44" s="153"/>
      <c r="DS44" s="34"/>
      <c r="DT44" s="34"/>
      <c r="DU44" s="34"/>
      <c r="DV44" s="153"/>
      <c r="DW44" s="153"/>
      <c r="DX44" s="34"/>
      <c r="DY44" s="34"/>
      <c r="DZ44" s="153"/>
      <c r="EA44" s="34"/>
      <c r="EB44" s="34"/>
      <c r="EC44" s="34"/>
      <c r="ED44" s="153"/>
      <c r="EE44" s="34"/>
      <c r="EF44" s="34"/>
      <c r="EG44" s="34"/>
      <c r="EH44" s="153"/>
      <c r="EI44" s="153"/>
      <c r="EJ44" s="34"/>
      <c r="EK44" s="34"/>
      <c r="EL44" s="153"/>
      <c r="EM44" s="34"/>
      <c r="EN44" s="34"/>
      <c r="EO44" s="34"/>
      <c r="EP44" s="153"/>
      <c r="EQ44" s="153"/>
      <c r="ER44" s="34"/>
      <c r="ES44" s="34"/>
      <c r="ET44" s="153"/>
      <c r="EU44" s="34"/>
      <c r="EV44" s="34"/>
      <c r="EW44" s="34"/>
      <c r="EX44" s="153"/>
      <c r="EY44" s="153"/>
      <c r="EZ44" s="34"/>
      <c r="FA44" s="34"/>
      <c r="FB44" s="153"/>
      <c r="FC44" s="34"/>
      <c r="FD44" s="34"/>
      <c r="FE44" s="34"/>
      <c r="FF44" s="153"/>
      <c r="FG44" s="153"/>
      <c r="FH44" s="34"/>
      <c r="FI44" s="34"/>
      <c r="FJ44" s="153"/>
      <c r="FK44" s="153"/>
      <c r="FL44" s="34"/>
      <c r="FM44" s="34"/>
      <c r="FN44" s="153"/>
      <c r="FO44" s="34"/>
      <c r="FP44" s="34"/>
      <c r="FQ44" s="34"/>
      <c r="FR44" s="153"/>
      <c r="FS44" s="153"/>
      <c r="FT44" s="34"/>
      <c r="FU44" s="34"/>
      <c r="FV44" s="153"/>
      <c r="FW44" s="34"/>
      <c r="FX44" s="34"/>
      <c r="FY44" s="34"/>
      <c r="FZ44" s="153"/>
      <c r="GA44" s="34"/>
      <c r="GB44" s="34"/>
      <c r="GC44" s="34"/>
      <c r="GD44" s="153"/>
      <c r="GE44" s="34"/>
      <c r="GF44" s="34"/>
      <c r="GG44" s="34"/>
      <c r="GH44" s="153"/>
      <c r="GI44" s="34"/>
      <c r="GJ44" s="34"/>
      <c r="GK44" s="34"/>
      <c r="GM44" s="34"/>
      <c r="GN44" s="34"/>
      <c r="GO44" s="34"/>
      <c r="GQ44" s="34"/>
      <c r="GR44" s="34"/>
      <c r="GS44" s="34"/>
    </row>
    <row r="45" spans="2:204">
      <c r="B45" s="95" t="s">
        <v>130</v>
      </c>
      <c r="C45" s="124">
        <v>-20.5</v>
      </c>
      <c r="D45" s="124">
        <v>23.2</v>
      </c>
      <c r="E45" s="124">
        <v>-4.499999999994897E-2</v>
      </c>
      <c r="F45" s="124">
        <v>-13.885004207910933</v>
      </c>
      <c r="G45" s="124"/>
      <c r="H45" s="124">
        <v>-3.8250000000000188</v>
      </c>
      <c r="I45" s="124">
        <v>-3.731901360000009</v>
      </c>
      <c r="J45" s="103"/>
      <c r="K45" s="101"/>
      <c r="L45" s="124">
        <v>-5.2246864300000162</v>
      </c>
      <c r="M45" s="124">
        <v>-9.5805270400000211</v>
      </c>
      <c r="N45" s="103"/>
      <c r="O45" s="101"/>
      <c r="P45" s="124">
        <v>-1.4466864300000113</v>
      </c>
      <c r="Q45" s="124">
        <v>-5.8386256800000087</v>
      </c>
      <c r="R45" s="103"/>
      <c r="S45" s="101"/>
      <c r="T45" s="124">
        <v>5.1796864300000696</v>
      </c>
      <c r="U45" s="124">
        <v>-4.3044771679109228</v>
      </c>
      <c r="V45" s="103"/>
      <c r="W45" s="101"/>
      <c r="X45" s="124">
        <v>-1.3780362999999971</v>
      </c>
      <c r="Y45" s="124">
        <v>-3.0129127762404986</v>
      </c>
      <c r="Z45" s="96">
        <v>1.1863812849055608</v>
      </c>
      <c r="AA45" s="101"/>
      <c r="AB45" s="124">
        <v>-2.3538650599999995</v>
      </c>
      <c r="AC45" s="124">
        <v>7.6455656955966225</v>
      </c>
      <c r="AD45" s="96"/>
      <c r="AE45" s="101"/>
      <c r="AF45" s="124">
        <v>-3.7319013600000082</v>
      </c>
      <c r="AG45" s="124">
        <v>4.6326529193561168</v>
      </c>
      <c r="AH45" s="96"/>
      <c r="AI45" s="101"/>
      <c r="AJ45" s="124">
        <v>-5.8672906799999973</v>
      </c>
      <c r="AK45" s="124">
        <v>-11.891977479356106</v>
      </c>
      <c r="AL45" s="96"/>
      <c r="AM45" s="101"/>
      <c r="AN45" s="124">
        <v>-9.5991920400000019</v>
      </c>
      <c r="AO45" s="124">
        <v>-7.2593245599999836</v>
      </c>
      <c r="AP45" s="96"/>
      <c r="AQ45" s="101"/>
      <c r="AR45" s="124">
        <v>-4.3037757879109684</v>
      </c>
      <c r="AS45" s="124">
        <v>-58.216910750000004</v>
      </c>
      <c r="AT45" s="96"/>
      <c r="AU45" s="101"/>
      <c r="AV45" s="124">
        <v>-13.902967827910953</v>
      </c>
      <c r="AW45" s="124">
        <v>-65.476235310000106</v>
      </c>
      <c r="AX45" s="96"/>
      <c r="AY45" s="34"/>
      <c r="AZ45" s="124">
        <v>-3.0129127762404986</v>
      </c>
      <c r="BA45" s="124">
        <v>-17.374046630000031</v>
      </c>
      <c r="BB45" s="96"/>
      <c r="BC45" s="34"/>
      <c r="BD45" s="124">
        <v>7.6455656955966225</v>
      </c>
      <c r="BE45" s="124">
        <v>-20.880978229999979</v>
      </c>
      <c r="BF45" s="96"/>
      <c r="BG45" s="34"/>
      <c r="BH45" s="124">
        <v>4.6326529193561168</v>
      </c>
      <c r="BI45" s="124">
        <v>-38.255024860000027</v>
      </c>
      <c r="BJ45" s="96"/>
      <c r="BK45" s="101"/>
      <c r="BL45" s="124">
        <v>-11.891977479356106</v>
      </c>
      <c r="BM45" s="124">
        <v>17.455277219999996</v>
      </c>
      <c r="BN45" s="96"/>
      <c r="BO45" s="34"/>
      <c r="BP45" s="124">
        <v>-7.2593245599999836</v>
      </c>
      <c r="BQ45" s="124">
        <v>-20.799747639999982</v>
      </c>
      <c r="BR45" s="96"/>
      <c r="BS45" s="101"/>
      <c r="BT45" s="124">
        <v>-58.216910750000004</v>
      </c>
      <c r="BU45" s="124">
        <v>10.248839510000028</v>
      </c>
      <c r="BV45" s="96"/>
      <c r="BW45" s="34"/>
      <c r="BX45" s="124">
        <v>-65.476235310000106</v>
      </c>
      <c r="BY45" s="124">
        <v>-10.550908129999975</v>
      </c>
      <c r="BZ45" s="96"/>
      <c r="CA45" s="34"/>
      <c r="CB45" s="124">
        <v>-17.374046630000031</v>
      </c>
      <c r="CC45" s="124">
        <v>-2.4153158600000051</v>
      </c>
      <c r="CD45" s="96"/>
      <c r="CE45" s="34"/>
      <c r="CF45" s="124">
        <v>-20.880978229999979</v>
      </c>
      <c r="CG45" s="124">
        <v>-4.8530776799999851</v>
      </c>
      <c r="CH45" s="96"/>
      <c r="CI45" s="34"/>
      <c r="CJ45" s="124">
        <v>-38.255024860000027</v>
      </c>
      <c r="CK45" s="124">
        <v>-7.2683935399999955</v>
      </c>
      <c r="CL45" s="96"/>
      <c r="CM45" s="34"/>
      <c r="CN45" s="124">
        <v>17.455277219999996</v>
      </c>
      <c r="CO45" s="124">
        <v>-1.5596888500000432</v>
      </c>
      <c r="CP45" s="96"/>
      <c r="CQ45" s="34"/>
      <c r="CR45" s="124">
        <v>-20.799747639999982</v>
      </c>
      <c r="CS45" s="124">
        <v>-8.8280823900000591</v>
      </c>
      <c r="CT45" s="96"/>
      <c r="CU45" s="153"/>
      <c r="CV45" s="124">
        <v>10.248839510000028</v>
      </c>
      <c r="CW45" s="124">
        <v>-19.546072790000011</v>
      </c>
      <c r="CX45" s="96"/>
      <c r="CY45" s="34"/>
      <c r="CZ45" s="124">
        <v>-10.550908129999975</v>
      </c>
      <c r="DA45" s="124">
        <v>-28.374155180000045</v>
      </c>
      <c r="DB45" s="96"/>
      <c r="DC45" s="34"/>
      <c r="DD45" s="124">
        <v>-2.4153158600000051</v>
      </c>
      <c r="DE45" s="124">
        <v>11.371354450000004</v>
      </c>
      <c r="DF45" s="96"/>
      <c r="DG45" s="153"/>
      <c r="DH45" s="124">
        <v>-4.8530776799999851</v>
      </c>
      <c r="DI45" s="124">
        <v>-34.654628450000033</v>
      </c>
      <c r="DJ45" s="96"/>
      <c r="DK45" s="34"/>
      <c r="DL45" s="124">
        <v>-7.2683935399999955</v>
      </c>
      <c r="DM45" s="124">
        <v>-23.283273999999981</v>
      </c>
      <c r="DN45" s="96"/>
      <c r="DO45" s="153"/>
      <c r="DP45" s="124">
        <v>-1.5596888500000432</v>
      </c>
      <c r="DQ45" s="124">
        <v>-2.4761601099999839</v>
      </c>
      <c r="DR45" s="96"/>
      <c r="DS45" s="34"/>
      <c r="DT45" s="124">
        <v>-8.8280823900000591</v>
      </c>
      <c r="DU45" s="124">
        <v>-25.75943410999998</v>
      </c>
      <c r="DV45" s="96"/>
      <c r="DW45" s="153"/>
      <c r="DX45" s="124">
        <v>-19.546072790000011</v>
      </c>
      <c r="DY45" s="124">
        <v>-145.45358778999992</v>
      </c>
      <c r="DZ45" s="96"/>
      <c r="EA45" s="34"/>
      <c r="EB45" s="124">
        <v>-28.374155180000045</v>
      </c>
      <c r="EC45" s="124">
        <v>-171.21302189999992</v>
      </c>
      <c r="ED45" s="96"/>
      <c r="EE45" s="34"/>
      <c r="EF45" s="124">
        <v>11.371354450000004</v>
      </c>
      <c r="EG45" s="124">
        <v>-9.6335912700000037</v>
      </c>
      <c r="EH45" s="96"/>
      <c r="EI45" s="153"/>
      <c r="EJ45" s="124">
        <v>-34.654628450000033</v>
      </c>
      <c r="EK45" s="124">
        <v>-9.7687550100000244</v>
      </c>
      <c r="EL45" s="96"/>
      <c r="EM45" s="34"/>
      <c r="EN45" s="124">
        <v>-23.283273999999981</v>
      </c>
      <c r="EO45" s="124">
        <v>-19.402346279999964</v>
      </c>
      <c r="EP45" s="96"/>
      <c r="EQ45" s="153"/>
      <c r="ER45" s="124">
        <v>-2.4761601099999839</v>
      </c>
      <c r="ES45" s="124">
        <v>-10.120892639999937</v>
      </c>
      <c r="ET45" s="96"/>
      <c r="EU45" s="34"/>
      <c r="EV45" s="124">
        <v>-25.75943410999998</v>
      </c>
      <c r="EW45" s="124">
        <v>-29.523238920000001</v>
      </c>
      <c r="EX45" s="96"/>
      <c r="EY45" s="153"/>
      <c r="EZ45" s="124">
        <v>-145.45394510999995</v>
      </c>
      <c r="FA45" s="124">
        <v>-7.238336610000089</v>
      </c>
      <c r="FB45" s="96"/>
      <c r="FC45" s="34"/>
      <c r="FD45" s="124">
        <v>-171.21337921999998</v>
      </c>
      <c r="FE45" s="124">
        <v>-36.76157553000003</v>
      </c>
      <c r="FF45" s="96"/>
      <c r="FG45" s="153"/>
      <c r="FH45" s="124">
        <v>-9.6335912700000037</v>
      </c>
      <c r="FI45" s="124">
        <v>-5.4653792900000191</v>
      </c>
      <c r="FJ45" s="96"/>
      <c r="FK45" s="153"/>
      <c r="FL45" s="124">
        <v>-9.7687550100000244</v>
      </c>
      <c r="FM45" s="124">
        <v>-17.374471889999981</v>
      </c>
      <c r="FN45" s="96"/>
      <c r="FO45" s="34"/>
      <c r="FP45" s="124">
        <v>-19.402346279999907</v>
      </c>
      <c r="FQ45" s="124">
        <v>-22.839851179999958</v>
      </c>
      <c r="FR45" s="96"/>
      <c r="FS45" s="153"/>
      <c r="FT45" s="124">
        <v>-10.120892639999937</v>
      </c>
      <c r="FU45" s="124">
        <v>-12.449162429999989</v>
      </c>
      <c r="FV45" s="96"/>
      <c r="FW45" s="34"/>
      <c r="FX45" s="124">
        <v>-29.523238920000001</v>
      </c>
      <c r="FY45" s="124">
        <v>-35.289013609999941</v>
      </c>
      <c r="FZ45" s="96"/>
      <c r="GA45" s="34"/>
      <c r="GB45" s="124">
        <f>FA45</f>
        <v>-7.238336610000089</v>
      </c>
      <c r="GC45" s="124">
        <f t="shared" ref="GC45" si="56">GC36+GC40+GC41+GC42+GC43</f>
        <v>-150.95921783</v>
      </c>
      <c r="GD45" s="96"/>
      <c r="GE45" s="34"/>
      <c r="GF45" s="124">
        <f>FX45+GB45</f>
        <v>-36.761575530000087</v>
      </c>
      <c r="GG45" s="124">
        <f t="shared" ref="GG45" si="57">GG36+GG40+GG41+GG42+GG43</f>
        <v>-186.24823143999996</v>
      </c>
      <c r="GH45" s="96"/>
      <c r="GI45" s="34"/>
      <c r="GJ45" s="124">
        <f>FI45</f>
        <v>-5.4653792900000191</v>
      </c>
      <c r="GK45" s="124">
        <f t="shared" ref="GK45" si="58">GK36+GK40+GK41+GK42+GK43</f>
        <v>-19.180637739999973</v>
      </c>
      <c r="GL45" s="96"/>
      <c r="GM45" s="34"/>
      <c r="GN45" s="124">
        <f>FM45</f>
        <v>-17.374471889999981</v>
      </c>
      <c r="GO45" s="124">
        <f t="shared" ref="GO45" si="59">GO36+GO40+GO41+GO42+GO43</f>
        <v>-25.377953480000016</v>
      </c>
      <c r="GP45" s="96"/>
      <c r="GQ45" s="34"/>
      <c r="GR45" s="124">
        <f t="shared" si="54"/>
        <v>-22.83985118</v>
      </c>
      <c r="GS45" s="124">
        <f t="shared" si="54"/>
        <v>-44.55859121999999</v>
      </c>
      <c r="GT45" s="96"/>
    </row>
    <row r="46" spans="2:204" s="6" customFormat="1">
      <c r="B46" s="10" t="s">
        <v>118</v>
      </c>
      <c r="C46" s="19">
        <v>-0.1</v>
      </c>
      <c r="D46" s="19">
        <v>0.113</v>
      </c>
      <c r="E46" s="69">
        <v>-2.1821144203794439E-4</v>
      </c>
      <c r="F46" s="69">
        <v>-6.5189485886738036E-2</v>
      </c>
      <c r="G46" s="16"/>
      <c r="H46" s="19">
        <v>-3.7362272407595716E-2</v>
      </c>
      <c r="I46" s="19">
        <v>-3.5365635062315451E-2</v>
      </c>
      <c r="J46" s="19"/>
      <c r="L46" s="19">
        <v>-3.4036205481151389E-2</v>
      </c>
      <c r="M46" s="19">
        <v>-6.0133146766043283E-2</v>
      </c>
      <c r="N46" s="19"/>
      <c r="P46" s="19">
        <v>-2.830657557875204E-2</v>
      </c>
      <c r="Q46" s="19">
        <v>-0.10856799330271472</v>
      </c>
      <c r="R46" s="19"/>
      <c r="T46" s="19">
        <v>9.8252313888790715E-2</v>
      </c>
      <c r="U46" s="19">
        <v>-8.0198726808805298E-2</v>
      </c>
      <c r="V46" s="19"/>
      <c r="X46" s="19">
        <v>-2.6279513043038296E-2</v>
      </c>
      <c r="Y46" s="19">
        <v>-5.6195147657134806E-2</v>
      </c>
      <c r="Z46" s="19"/>
      <c r="AB46" s="70">
        <v>-4.4340837120940439E-2</v>
      </c>
      <c r="AC46" s="70">
        <v>0.14078088639677117</v>
      </c>
      <c r="AD46" s="19"/>
      <c r="AF46" s="19">
        <v>-3.5365635062315444E-2</v>
      </c>
      <c r="AG46" s="19">
        <v>4.2925363012023675E-2</v>
      </c>
      <c r="AH46" s="19"/>
      <c r="AJ46" s="70">
        <v>-0.1090606631298565</v>
      </c>
      <c r="AK46" s="70">
        <v>-0.16085883352049754</v>
      </c>
      <c r="AL46" s="70"/>
      <c r="AM46" s="74"/>
      <c r="AN46" s="70">
        <v>-6.0250338590666787E-2</v>
      </c>
      <c r="AO46" s="70">
        <v>-3.9918975001732158E-2</v>
      </c>
      <c r="AP46" s="70"/>
      <c r="AR46" s="70">
        <v>-8.0185504742597724E-2</v>
      </c>
      <c r="AS46" s="70">
        <v>-0.59823501125468992</v>
      </c>
      <c r="AT46" s="70"/>
      <c r="AU46" s="74"/>
      <c r="AV46" s="70">
        <v>-6.5273824294917904E-2</v>
      </c>
      <c r="AW46" s="70">
        <v>-0.23454236042742033</v>
      </c>
      <c r="AX46" s="70"/>
      <c r="AZ46" s="70">
        <v>-5.6195147657134806E-2</v>
      </c>
      <c r="BA46" s="70">
        <v>-0.14968813500738903</v>
      </c>
      <c r="BB46" s="70"/>
      <c r="BD46" s="70">
        <v>0.14078088639677117</v>
      </c>
      <c r="BE46" s="70">
        <v>-0.17418782661627419</v>
      </c>
      <c r="BF46" s="70"/>
      <c r="BH46" s="19">
        <v>4.2925363012023675E-2</v>
      </c>
      <c r="BI46" s="19">
        <v>-0.1621356819236916</v>
      </c>
      <c r="BJ46" s="19"/>
      <c r="BK46" s="74"/>
      <c r="BL46" s="70">
        <v>-0.16085883352049754</v>
      </c>
      <c r="BM46" s="70">
        <v>0.14764841314496144</v>
      </c>
      <c r="BN46" s="70"/>
      <c r="BP46" s="19">
        <v>-3.9918975001732158E-2</v>
      </c>
      <c r="BQ46" s="19">
        <v>-5.8728739481589042E-2</v>
      </c>
      <c r="BR46" s="19"/>
      <c r="BS46" s="74"/>
      <c r="BT46" s="70">
        <v>-0.59823501125468992</v>
      </c>
      <c r="BU46" s="70">
        <v>8.3606416936332514E-2</v>
      </c>
      <c r="BV46" s="70"/>
      <c r="BX46" s="19">
        <v>-0.23454236042742033</v>
      </c>
      <c r="BY46" s="19">
        <v>-2.2130866653709311E-2</v>
      </c>
      <c r="BZ46" s="19"/>
      <c r="CB46" s="19">
        <v>-0.14968813500738903</v>
      </c>
      <c r="CC46" s="19">
        <v>-1.995919692462619E-2</v>
      </c>
      <c r="CD46" s="19"/>
      <c r="CF46" s="19">
        <v>-0.17418782661627419</v>
      </c>
      <c r="CG46" s="19">
        <v>-3.9021451767522329E-2</v>
      </c>
      <c r="CH46" s="19"/>
      <c r="CJ46" s="19">
        <v>-0.1621356819236916</v>
      </c>
      <c r="CK46" s="19">
        <v>-2.9620709197785693E-2</v>
      </c>
      <c r="CL46" s="19"/>
      <c r="CN46" s="19">
        <v>0.14764841314496144</v>
      </c>
      <c r="CO46" s="19">
        <v>-1.2653144453955566E-2</v>
      </c>
      <c r="CP46" s="19"/>
      <c r="CR46" s="19">
        <v>-5.8728739481589042E-2</v>
      </c>
      <c r="CS46" s="19">
        <v>-2.3947246294241806E-2</v>
      </c>
      <c r="CT46" s="19"/>
      <c r="CV46" s="19">
        <v>8.3606416936332514E-2</v>
      </c>
      <c r="CW46" s="19">
        <v>-0.15377156531680697</v>
      </c>
      <c r="CX46" s="19"/>
      <c r="CZ46" s="19">
        <v>-2.2130866653709311E-2</v>
      </c>
      <c r="DA46" s="19">
        <v>-5.7233862005901366E-2</v>
      </c>
      <c r="DB46" s="19"/>
      <c r="DD46" s="19">
        <v>-1.995919692462619E-2</v>
      </c>
      <c r="DE46" s="19">
        <v>9.2127187371161781E-2</v>
      </c>
      <c r="DF46" s="19"/>
      <c r="DH46" s="19">
        <v>-3.9021451767522329E-2</v>
      </c>
      <c r="DI46" s="19">
        <v>-0.29722601198408588</v>
      </c>
      <c r="DJ46" s="19"/>
      <c r="DL46" s="19">
        <v>-2.9620709197785693E-2</v>
      </c>
      <c r="DM46" s="19">
        <v>-9.7003713381062062E-2</v>
      </c>
      <c r="DN46" s="19"/>
      <c r="DP46" s="19">
        <v>-1.2653144453955566E-2</v>
      </c>
      <c r="DQ46" s="19">
        <v>-1.9386304752322024E-2</v>
      </c>
      <c r="DR46" s="19"/>
      <c r="DT46" s="19">
        <v>-2.3947246294241806E-2</v>
      </c>
      <c r="DU46" s="19">
        <v>-7.0045695354521237E-2</v>
      </c>
      <c r="DV46" s="19"/>
      <c r="DX46" s="19">
        <v>-0.15377156531680697</v>
      </c>
      <c r="DY46" s="19">
        <v>-1.1486605835378023</v>
      </c>
      <c r="DZ46" s="19"/>
      <c r="EB46" s="19">
        <v>-5.7233862005901366E-2</v>
      </c>
      <c r="EC46" s="19">
        <v>-0.34631816303442736</v>
      </c>
      <c r="ED46" s="19"/>
      <c r="EF46" s="19">
        <v>9.2127187371161781E-2</v>
      </c>
      <c r="EG46" s="19">
        <v>-8.0186070924061381E-2</v>
      </c>
      <c r="EH46" s="19"/>
      <c r="EJ46" s="19">
        <v>-0.29722601198408588</v>
      </c>
      <c r="EK46" s="19">
        <v>-7.7323348516368157E-2</v>
      </c>
      <c r="EL46" s="19"/>
      <c r="EN46" s="19">
        <v>-9.7003713381062062E-2</v>
      </c>
      <c r="EO46" s="19">
        <v>-7.871872801044856E-2</v>
      </c>
      <c r="EP46" s="19"/>
      <c r="ER46" s="19">
        <v>-1.9386304752322024E-2</v>
      </c>
      <c r="ES46" s="19">
        <v>-8.2137912251163792E-2</v>
      </c>
      <c r="ET46" s="19"/>
      <c r="EV46" s="19">
        <v>-7.0045695354521237E-2</v>
      </c>
      <c r="EW46" s="19">
        <v>-7.9858331824203266E-2</v>
      </c>
      <c r="EX46" s="19"/>
      <c r="EZ46" s="19">
        <v>-1.1486634045108548</v>
      </c>
      <c r="FA46" s="19">
        <v>-5.5804173899610045E-2</v>
      </c>
      <c r="FB46" s="19"/>
      <c r="FD46" s="19">
        <v>-0.34631888573419856</v>
      </c>
      <c r="FE46" s="19">
        <v>-7.3610784159711257E-2</v>
      </c>
      <c r="FF46" s="19"/>
      <c r="FH46" s="19">
        <v>-8.0186070924061381E-2</v>
      </c>
      <c r="FI46" s="19">
        <v>-4.6130465839724077E-2</v>
      </c>
      <c r="FJ46" s="19"/>
      <c r="FL46" s="19">
        <v>-7.7323348516368157E-2</v>
      </c>
      <c r="FM46" s="19">
        <v>-0.14488775610640561</v>
      </c>
      <c r="FN46" s="19"/>
      <c r="FP46" s="19">
        <v>-7.8718728010448324E-2</v>
      </c>
      <c r="FQ46" s="19">
        <v>-9.5807421578747096E-2</v>
      </c>
      <c r="FR46" s="19"/>
      <c r="FT46" s="19">
        <v>-8.2137912251163792E-2</v>
      </c>
      <c r="FU46" s="19">
        <v>-0.10506123454752178</v>
      </c>
      <c r="FV46" s="19"/>
      <c r="FX46" s="19">
        <v>-7.9858331824203266E-2</v>
      </c>
      <c r="FY46" s="19">
        <v>-9.8879885463672879E-2</v>
      </c>
      <c r="FZ46" s="19"/>
      <c r="GB46" s="19">
        <f>GB45/GB$13</f>
        <v>-5.5804173899610045E-2</v>
      </c>
      <c r="GC46" s="19">
        <f>GC45/GC$13</f>
        <v>-1.2270536744526928</v>
      </c>
      <c r="GD46" s="19"/>
      <c r="GF46" s="19">
        <f>GF45/GF$13</f>
        <v>-7.3610784159711368E-2</v>
      </c>
      <c r="GG46" s="19">
        <f>GG45/GG$13</f>
        <v>-0.3880871236583387</v>
      </c>
      <c r="GH46" s="19"/>
      <c r="GJ46" s="19">
        <f>GJ45/GJ$13</f>
        <v>-4.6130465839724077E-2</v>
      </c>
      <c r="GK46" s="19">
        <f>GK45/GK$13</f>
        <v>-0.16121667456448688</v>
      </c>
      <c r="GL46" s="19"/>
      <c r="GN46" s="19">
        <f>GN45/GN$13</f>
        <v>-0.14488775610640561</v>
      </c>
      <c r="GO46" s="19">
        <f>GO45/GO$13</f>
        <v>-0.21833672851153293</v>
      </c>
      <c r="GP46" s="19"/>
      <c r="GR46" s="19">
        <f>GR45/GR13</f>
        <v>-9.5807421578747276E-2</v>
      </c>
      <c r="GS46" s="19">
        <f>GS45/GS13</f>
        <v>-0.18944385338420003</v>
      </c>
      <c r="GT46" s="19"/>
    </row>
    <row r="47" spans="2:204" ht="5.0999999999999996" customHeight="1">
      <c r="B47" s="153"/>
      <c r="C47" s="153"/>
      <c r="D47" s="153"/>
      <c r="E47" s="34"/>
      <c r="F47" s="34"/>
      <c r="G47" s="15"/>
      <c r="H47" s="59"/>
      <c r="I47" s="59"/>
      <c r="J47" s="153"/>
      <c r="K47" s="153"/>
      <c r="L47" s="59"/>
      <c r="M47" s="59"/>
      <c r="N47" s="153"/>
      <c r="O47" s="153"/>
      <c r="P47" s="153"/>
      <c r="Q47" s="153"/>
      <c r="R47" s="153"/>
      <c r="S47" s="153"/>
      <c r="T47" s="153"/>
      <c r="U47" s="153"/>
      <c r="V47" s="153"/>
      <c r="W47" s="153"/>
      <c r="X47" s="153"/>
      <c r="Y47" s="153"/>
      <c r="Z47" s="153"/>
      <c r="AA47" s="153"/>
      <c r="AB47" s="146"/>
      <c r="AC47" s="146"/>
      <c r="AD47" s="153"/>
      <c r="AE47" s="153"/>
      <c r="AF47" s="153"/>
      <c r="AG47" s="153"/>
      <c r="AH47" s="153"/>
      <c r="AI47" s="153"/>
      <c r="AJ47" s="146"/>
      <c r="AK47" s="146"/>
      <c r="AL47" s="146"/>
      <c r="AM47" s="146"/>
      <c r="AN47" s="146"/>
      <c r="AO47" s="146"/>
      <c r="AP47" s="146"/>
      <c r="AQ47" s="153"/>
      <c r="AR47" s="146"/>
      <c r="AS47" s="146"/>
      <c r="AT47" s="146"/>
      <c r="AU47" s="146"/>
      <c r="AV47" s="146"/>
      <c r="AW47" s="146"/>
      <c r="AX47" s="146"/>
      <c r="AY47" s="153"/>
      <c r="AZ47" s="146"/>
      <c r="BA47" s="146"/>
      <c r="BB47" s="146"/>
      <c r="BC47" s="153"/>
      <c r="BD47" s="146"/>
      <c r="BE47" s="146"/>
      <c r="BF47" s="146"/>
      <c r="BG47" s="153"/>
      <c r="BH47" s="153"/>
      <c r="BI47" s="153"/>
      <c r="BJ47" s="153"/>
      <c r="BK47" s="146"/>
      <c r="BL47" s="146"/>
      <c r="BM47" s="146"/>
      <c r="BN47" s="146"/>
      <c r="BO47" s="153"/>
      <c r="BP47" s="153"/>
      <c r="BQ47" s="153"/>
      <c r="BR47" s="153"/>
      <c r="BS47" s="146"/>
      <c r="BT47" s="146"/>
      <c r="BU47" s="146"/>
      <c r="BV47" s="146"/>
      <c r="BW47" s="153"/>
      <c r="BX47" s="153"/>
      <c r="BY47" s="153"/>
      <c r="BZ47" s="153"/>
      <c r="CA47" s="153"/>
      <c r="CB47" s="153"/>
      <c r="CC47" s="153"/>
      <c r="CD47" s="153"/>
      <c r="CE47" s="153"/>
      <c r="CF47" s="153"/>
      <c r="CG47" s="153"/>
      <c r="CH47" s="153"/>
      <c r="CI47" s="153"/>
      <c r="CJ47" s="153"/>
      <c r="CK47" s="153"/>
      <c r="CL47" s="153"/>
      <c r="CM47" s="153"/>
      <c r="CN47" s="153"/>
      <c r="CO47" s="153"/>
      <c r="CP47" s="153"/>
      <c r="CQ47" s="153"/>
      <c r="CR47" s="153"/>
      <c r="CS47" s="153"/>
      <c r="CT47" s="153"/>
      <c r="CU47" s="153"/>
      <c r="CV47" s="153"/>
      <c r="CW47" s="153"/>
      <c r="CX47" s="153"/>
      <c r="CY47" s="153"/>
      <c r="CZ47" s="153"/>
      <c r="DA47" s="153"/>
      <c r="DB47" s="153"/>
      <c r="DC47" s="153"/>
      <c r="DD47" s="153"/>
      <c r="DE47" s="153"/>
      <c r="DF47" s="153"/>
      <c r="DG47" s="153"/>
      <c r="DH47" s="153"/>
      <c r="DI47" s="153"/>
      <c r="DJ47" s="153"/>
      <c r="DK47" s="153"/>
      <c r="DL47" s="153"/>
      <c r="DM47" s="153"/>
      <c r="DN47" s="153"/>
      <c r="DO47" s="153"/>
      <c r="DP47" s="153"/>
      <c r="DQ47" s="153"/>
      <c r="DR47" s="153"/>
      <c r="DS47" s="153"/>
      <c r="DT47" s="153"/>
      <c r="DU47" s="153"/>
      <c r="DV47" s="153"/>
      <c r="DW47" s="153"/>
      <c r="DX47" s="153"/>
      <c r="DY47" s="153"/>
      <c r="DZ47" s="153"/>
      <c r="EA47" s="153"/>
      <c r="EB47" s="153"/>
      <c r="EC47" s="153"/>
      <c r="ED47" s="153"/>
      <c r="EE47" s="153"/>
      <c r="EF47" s="153"/>
      <c r="EG47" s="153"/>
      <c r="EH47" s="153"/>
      <c r="EI47" s="153"/>
      <c r="EJ47" s="153"/>
      <c r="EK47" s="153"/>
      <c r="EL47" s="153"/>
      <c r="EM47" s="153"/>
      <c r="EN47" s="153"/>
      <c r="EO47" s="153"/>
      <c r="EP47" s="153"/>
      <c r="EQ47" s="153"/>
      <c r="ER47" s="153"/>
      <c r="ES47" s="153"/>
      <c r="ET47" s="153"/>
      <c r="EU47" s="153"/>
      <c r="EV47" s="153"/>
      <c r="EW47" s="153"/>
      <c r="EX47" s="153"/>
      <c r="EY47" s="153"/>
      <c r="EZ47" s="153"/>
      <c r="FA47" s="153"/>
      <c r="FB47" s="153"/>
      <c r="FC47" s="153"/>
      <c r="FD47" s="153"/>
      <c r="FE47" s="153"/>
      <c r="FF47" s="153"/>
      <c r="FG47" s="153"/>
      <c r="FH47" s="153"/>
      <c r="FI47" s="153"/>
      <c r="FJ47" s="153"/>
      <c r="FK47" s="153"/>
      <c r="FL47" s="153"/>
      <c r="FM47" s="153"/>
      <c r="FN47" s="153"/>
      <c r="FO47" s="153"/>
      <c r="FP47" s="153"/>
      <c r="FQ47" s="153"/>
      <c r="FR47" s="153"/>
      <c r="FS47" s="153"/>
      <c r="FT47" s="153"/>
      <c r="FU47" s="153"/>
      <c r="FV47" s="153"/>
      <c r="FW47" s="153"/>
      <c r="FX47" s="153"/>
      <c r="FY47" s="153"/>
      <c r="FZ47" s="153"/>
      <c r="GA47" s="153"/>
      <c r="GB47" s="153"/>
      <c r="GC47" s="153"/>
      <c r="GD47" s="153"/>
      <c r="GE47" s="153"/>
      <c r="GF47" s="153"/>
      <c r="GH47" s="153"/>
    </row>
    <row r="48" spans="2:204">
      <c r="B48" s="153" t="s">
        <v>131</v>
      </c>
      <c r="C48" s="34">
        <v>-1.1000000000000001</v>
      </c>
      <c r="D48" s="34">
        <v>-2.7</v>
      </c>
      <c r="E48" s="34">
        <v>-8.593</v>
      </c>
      <c r="F48" s="34">
        <v>-8.0091758100000003</v>
      </c>
      <c r="G48" s="37"/>
      <c r="H48" s="37">
        <v>-1.3</v>
      </c>
      <c r="I48" s="37">
        <v>-1.8714276599999997</v>
      </c>
      <c r="J48" s="34"/>
      <c r="K48" s="153"/>
      <c r="L48" s="37">
        <v>-7.6059999999999999</v>
      </c>
      <c r="M48" s="37">
        <v>-4.734</v>
      </c>
      <c r="N48" s="34"/>
      <c r="O48" s="153"/>
      <c r="P48" s="123">
        <v>-6.306</v>
      </c>
      <c r="Q48" s="123">
        <v>-2.9125723400000001</v>
      </c>
      <c r="R48" s="34"/>
      <c r="S48" s="153"/>
      <c r="T48" s="123">
        <v>-0.9870000000000001</v>
      </c>
      <c r="U48" s="123">
        <v>-3.2751758100000004</v>
      </c>
      <c r="V48" s="34"/>
      <c r="W48" s="153"/>
      <c r="X48" s="123">
        <v>-0.82810815999999987</v>
      </c>
      <c r="Y48" s="123">
        <v>-1.9016225600000003</v>
      </c>
      <c r="Z48" s="34"/>
      <c r="AA48" s="153"/>
      <c r="AB48" s="123">
        <v>-1.0433195</v>
      </c>
      <c r="AC48" s="123">
        <v>-2.6951003840000003</v>
      </c>
      <c r="AD48" s="34"/>
      <c r="AE48" s="153"/>
      <c r="AF48" s="123">
        <v>-1.8714276599999997</v>
      </c>
      <c r="AG48" s="123">
        <v>-4.5967229440000006</v>
      </c>
      <c r="AH48" s="34"/>
      <c r="AI48" s="153"/>
      <c r="AJ48" s="123">
        <v>-2.8620774999999994</v>
      </c>
      <c r="AK48" s="123">
        <v>3.4333638040000007</v>
      </c>
      <c r="AL48" s="123"/>
      <c r="AM48" s="146"/>
      <c r="AN48" s="123">
        <v>-4.7335051599999991</v>
      </c>
      <c r="AO48" s="123">
        <v>-1.1633591399999998</v>
      </c>
      <c r="AP48" s="123"/>
      <c r="AQ48" s="153"/>
      <c r="AR48" s="123">
        <v>-3.2756706499999999</v>
      </c>
      <c r="AS48" s="123">
        <v>0.25906019000000058</v>
      </c>
      <c r="AT48" s="123"/>
      <c r="AU48" s="146"/>
      <c r="AV48" s="123">
        <v>-8.0091758099999986</v>
      </c>
      <c r="AW48" s="123">
        <v>-0.90429894999999927</v>
      </c>
      <c r="AX48" s="123"/>
      <c r="AY48" s="153"/>
      <c r="AZ48" s="123">
        <v>-1.9016225600000003</v>
      </c>
      <c r="BA48" s="123">
        <v>-0.29239241000000016</v>
      </c>
      <c r="BB48" s="123"/>
      <c r="BC48" s="153"/>
      <c r="BD48" s="123">
        <v>-2.6951003840000003</v>
      </c>
      <c r="BE48" s="123">
        <v>-0.71354811000000029</v>
      </c>
      <c r="BF48" s="123"/>
      <c r="BG48" s="153"/>
      <c r="BH48" s="123">
        <v>-4.5967229440000006</v>
      </c>
      <c r="BI48" s="123">
        <v>-1.0059405200000004</v>
      </c>
      <c r="BJ48" s="34"/>
      <c r="BK48" s="146"/>
      <c r="BL48" s="123">
        <v>3.4333638040000007</v>
      </c>
      <c r="BM48" s="123">
        <v>-1.3972638999999996</v>
      </c>
      <c r="BN48" s="123"/>
      <c r="BO48" s="153"/>
      <c r="BP48" s="123">
        <v>-1.1633591399999998</v>
      </c>
      <c r="BQ48" s="123">
        <v>-2.4032044199999998</v>
      </c>
      <c r="BR48" s="34"/>
      <c r="BS48" s="146"/>
      <c r="BT48" s="123">
        <v>0.25906019000000058</v>
      </c>
      <c r="BU48" s="123">
        <v>2.1951550000000002</v>
      </c>
      <c r="BV48" s="123"/>
      <c r="BW48" s="153"/>
      <c r="BX48" s="123">
        <v>-0.90429894999999927</v>
      </c>
      <c r="BY48" s="123">
        <v>-0.2080494199999996</v>
      </c>
      <c r="BZ48" s="34"/>
      <c r="CA48" s="153"/>
      <c r="CB48" s="123">
        <v>-0.29239241000000016</v>
      </c>
      <c r="CC48" s="123">
        <v>-0.86592131000000006</v>
      </c>
      <c r="CD48" s="34"/>
      <c r="CE48" s="153"/>
      <c r="CF48" s="123">
        <v>-0.71354811000000029</v>
      </c>
      <c r="CG48" s="123">
        <v>-0.17177052999999989</v>
      </c>
      <c r="CH48" s="34"/>
      <c r="CI48" s="153"/>
      <c r="CJ48" s="123">
        <v>-1.0059405200000004</v>
      </c>
      <c r="CK48" s="123">
        <v>-1.0376918399999999</v>
      </c>
      <c r="CL48" s="34"/>
      <c r="CM48" s="153"/>
      <c r="CN48" s="123">
        <v>-1.3972638999999996</v>
      </c>
      <c r="CO48" s="123">
        <v>3.5238963499999993</v>
      </c>
      <c r="CP48" s="34"/>
      <c r="CQ48" s="153"/>
      <c r="CR48" s="123">
        <v>-2.4032044199999998</v>
      </c>
      <c r="CS48" s="123">
        <v>2.4862045099999994</v>
      </c>
      <c r="CT48" s="34"/>
      <c r="CU48" s="153"/>
      <c r="CV48" s="123">
        <v>2.1951550000000002</v>
      </c>
      <c r="CW48" s="123">
        <v>9.540627289999998</v>
      </c>
      <c r="CX48" s="34"/>
      <c r="CY48" s="153"/>
      <c r="CZ48" s="123">
        <v>-0.2080494199999996</v>
      </c>
      <c r="DA48" s="123">
        <v>12.026831799999997</v>
      </c>
      <c r="DB48" s="34"/>
      <c r="DC48" s="153"/>
      <c r="DD48" s="123">
        <v>-0.86592131000000006</v>
      </c>
      <c r="DE48" s="123">
        <v>-1.0338779500000002</v>
      </c>
      <c r="DF48" s="34"/>
      <c r="DG48" s="153"/>
      <c r="DH48" s="123">
        <v>-0.17177052999999989</v>
      </c>
      <c r="DI48" s="123">
        <v>-5.7225763299999999</v>
      </c>
      <c r="DJ48" s="34"/>
      <c r="DK48" s="153"/>
      <c r="DL48" s="123">
        <v>-1.0376918399999999</v>
      </c>
      <c r="DM48" s="123">
        <v>-6.7564542799999998</v>
      </c>
      <c r="DN48" s="34"/>
      <c r="DO48" s="153"/>
      <c r="DP48" s="123">
        <v>3.5238963499999993</v>
      </c>
      <c r="DQ48" s="123">
        <v>8.1055471299999997</v>
      </c>
      <c r="DR48" s="34"/>
      <c r="DS48" s="153"/>
      <c r="DT48" s="123">
        <v>2.4862045099999994</v>
      </c>
      <c r="DU48" s="123">
        <v>1.3490928499999999</v>
      </c>
      <c r="DV48" s="34"/>
      <c r="DW48" s="153"/>
      <c r="DX48" s="123">
        <v>9.540627289999998</v>
      </c>
      <c r="DY48" s="123">
        <v>8.4675011700000002</v>
      </c>
      <c r="DZ48" s="34"/>
      <c r="EA48" s="153"/>
      <c r="EB48" s="123">
        <v>12.026831799999997</v>
      </c>
      <c r="EC48" s="123">
        <v>9.8165940200000001</v>
      </c>
      <c r="ED48" s="34"/>
      <c r="EE48" s="153"/>
      <c r="EF48" s="123">
        <v>-1.0338779500000002</v>
      </c>
      <c r="EG48" s="123">
        <v>-0.41235441999999994</v>
      </c>
      <c r="EH48" s="34"/>
      <c r="EI48" s="153"/>
      <c r="EJ48" s="123">
        <v>-5.7225763299999999</v>
      </c>
      <c r="EK48" s="123">
        <v>-9.1550709599999998</v>
      </c>
      <c r="EL48" s="34"/>
      <c r="EM48" s="153"/>
      <c r="EN48" s="123">
        <v>-6.7564542799999998</v>
      </c>
      <c r="EO48" s="123">
        <v>-9.5674253799999995</v>
      </c>
      <c r="EP48" s="34"/>
      <c r="EQ48" s="153"/>
      <c r="ER48" s="123">
        <v>8.1055471299999997</v>
      </c>
      <c r="ES48" s="123">
        <v>-1.1290923800000019</v>
      </c>
      <c r="ET48" s="34"/>
      <c r="EU48" s="153"/>
      <c r="EV48" s="123">
        <v>1.3490928499999999</v>
      </c>
      <c r="EW48" s="123">
        <v>-10.696517760000001</v>
      </c>
      <c r="EX48" s="34"/>
      <c r="EY48" s="153"/>
      <c r="EZ48" s="123">
        <v>8.467861769999999</v>
      </c>
      <c r="FA48" s="123">
        <v>11.957797979999999</v>
      </c>
      <c r="FB48" s="34"/>
      <c r="FC48" s="153"/>
      <c r="FD48" s="123">
        <v>9.8169546199999989</v>
      </c>
      <c r="FE48" s="123">
        <v>1.261280219999998</v>
      </c>
      <c r="FF48" s="34"/>
      <c r="FG48" s="153"/>
      <c r="FH48" s="123">
        <v>-0.41235441999999994</v>
      </c>
      <c r="FI48" s="123">
        <v>0.58043505000000006</v>
      </c>
      <c r="FJ48" s="34"/>
      <c r="FK48" s="153"/>
      <c r="FL48" s="123">
        <v>-9.1550709599999998</v>
      </c>
      <c r="FM48" s="123">
        <v>2.6326330699999998</v>
      </c>
      <c r="FN48" s="34"/>
      <c r="FO48" s="153"/>
      <c r="FP48" s="123">
        <v>-9.5674253799999995</v>
      </c>
      <c r="FQ48" s="123">
        <v>3.21306812</v>
      </c>
      <c r="FR48" s="34"/>
      <c r="FS48" s="153"/>
      <c r="FT48" s="123">
        <v>-1.1290923800000019</v>
      </c>
      <c r="FU48" s="123">
        <v>-1.3799665799999998</v>
      </c>
      <c r="FV48" s="34"/>
      <c r="FW48" s="153"/>
      <c r="FX48" s="123">
        <v>-10.696517760000001</v>
      </c>
      <c r="FY48" s="123">
        <v>1.8331015400000001</v>
      </c>
      <c r="FZ48" s="34"/>
      <c r="GA48" s="153"/>
      <c r="GB48" s="123">
        <f t="shared" ref="GB48" si="60">FA48</f>
        <v>11.957797979999999</v>
      </c>
      <c r="GC48" s="123">
        <v>-1.42327029</v>
      </c>
      <c r="GD48" s="34"/>
      <c r="GE48" s="153"/>
      <c r="GF48" s="123">
        <f t="shared" ref="GF48" si="61">FE48</f>
        <v>1.261280219999998</v>
      </c>
      <c r="GG48" s="123">
        <f>GC48+FY48</f>
        <v>0.40983125000000009</v>
      </c>
      <c r="GH48" s="34"/>
      <c r="GJ48" s="123">
        <f t="shared" ref="GJ48" si="62">FI48</f>
        <v>0.58043505000000006</v>
      </c>
      <c r="GK48" s="123">
        <v>3.0035510099999998</v>
      </c>
      <c r="GL48" s="185"/>
      <c r="GN48" s="123">
        <f t="shared" ref="GN48" si="63">FM48</f>
        <v>2.6326330699999998</v>
      </c>
      <c r="GO48" s="123">
        <v>3.1845767</v>
      </c>
      <c r="GP48" s="185"/>
      <c r="GR48" s="123">
        <f t="shared" ref="GR48:GS49" si="64">GJ48+GN48</f>
        <v>3.21306812</v>
      </c>
      <c r="GS48" s="123">
        <f t="shared" si="64"/>
        <v>6.1881277099999998</v>
      </c>
      <c r="GT48" s="34"/>
      <c r="GU48" s="194"/>
    </row>
    <row r="49" spans="2:203">
      <c r="B49" s="95" t="s">
        <v>132</v>
      </c>
      <c r="C49" s="124">
        <v>-21.6</v>
      </c>
      <c r="D49" s="124">
        <v>20.5</v>
      </c>
      <c r="E49" s="124">
        <v>-8.6379999999999484</v>
      </c>
      <c r="F49" s="124">
        <v>-21.894180017910934</v>
      </c>
      <c r="G49" s="124"/>
      <c r="H49" s="124">
        <v>-5.1250000000000187</v>
      </c>
      <c r="I49" s="124">
        <v>-5.6033290200000092</v>
      </c>
      <c r="J49" s="124"/>
      <c r="K49" s="100"/>
      <c r="L49" s="124">
        <v>-12.830686430000016</v>
      </c>
      <c r="M49" s="124">
        <v>-14.314527040000021</v>
      </c>
      <c r="N49" s="124"/>
      <c r="O49" s="100"/>
      <c r="P49" s="124">
        <v>-7.7526864300000113</v>
      </c>
      <c r="Q49" s="124">
        <v>-8.7511980200000092</v>
      </c>
      <c r="R49" s="124"/>
      <c r="S49" s="100"/>
      <c r="T49" s="124">
        <v>4.1926864300000695</v>
      </c>
      <c r="U49" s="124">
        <v>-7.5796529779109232</v>
      </c>
      <c r="V49" s="124"/>
      <c r="W49" s="100"/>
      <c r="X49" s="124">
        <v>-2.2061444599999969</v>
      </c>
      <c r="Y49" s="124">
        <v>-4.9145353362404993</v>
      </c>
      <c r="Z49" s="124"/>
      <c r="AA49" s="100"/>
      <c r="AB49" s="124">
        <v>-3.3971845599999995</v>
      </c>
      <c r="AC49" s="124">
        <v>4.9504653115966217</v>
      </c>
      <c r="AD49" s="124"/>
      <c r="AE49" s="100"/>
      <c r="AF49" s="124">
        <v>-5.6033290200000074</v>
      </c>
      <c r="AG49" s="124">
        <v>3.5929975356116195E-2</v>
      </c>
      <c r="AH49" s="124"/>
      <c r="AI49" s="100"/>
      <c r="AJ49" s="124">
        <v>-8.7293681799999963</v>
      </c>
      <c r="AK49" s="124">
        <v>-8.458613675356105</v>
      </c>
      <c r="AL49" s="124"/>
      <c r="AM49" s="100"/>
      <c r="AN49" s="124">
        <v>-14.332697200000002</v>
      </c>
      <c r="AO49" s="124">
        <v>-8.4226836999999826</v>
      </c>
      <c r="AP49" s="124"/>
      <c r="AQ49" s="100"/>
      <c r="AR49" s="124">
        <v>-7.5794464379109687</v>
      </c>
      <c r="AS49" s="124">
        <v>-57.957850560000004</v>
      </c>
      <c r="AT49" s="124"/>
      <c r="AU49" s="100"/>
      <c r="AV49" s="124">
        <v>-21.912143637910951</v>
      </c>
      <c r="AW49" s="124">
        <v>-66.380534260000104</v>
      </c>
      <c r="AX49" s="124"/>
      <c r="AY49" s="153"/>
      <c r="AZ49" s="124">
        <v>-4.9145353362404993</v>
      </c>
      <c r="BA49" s="124">
        <v>-17.666439040000032</v>
      </c>
      <c r="BB49" s="124"/>
      <c r="BC49" s="153"/>
      <c r="BD49" s="124">
        <v>4.9504653115966217</v>
      </c>
      <c r="BE49" s="124">
        <v>-21.59452633999998</v>
      </c>
      <c r="BF49" s="124"/>
      <c r="BG49" s="153"/>
      <c r="BH49" s="124">
        <v>3.5929975356116195E-2</v>
      </c>
      <c r="BI49" s="124">
        <v>-39.26096538000003</v>
      </c>
      <c r="BJ49" s="124"/>
      <c r="BK49" s="100"/>
      <c r="BL49" s="124">
        <v>-8.458613675356105</v>
      </c>
      <c r="BM49" s="124">
        <v>16.058013319999997</v>
      </c>
      <c r="BN49" s="124"/>
      <c r="BO49" s="153"/>
      <c r="BP49" s="124">
        <v>-8.4226836999999826</v>
      </c>
      <c r="BQ49" s="124">
        <v>-23.20295205999998</v>
      </c>
      <c r="BR49" s="124"/>
      <c r="BS49" s="100"/>
      <c r="BT49" s="124">
        <v>-57.957850560000004</v>
      </c>
      <c r="BU49" s="124">
        <v>12.443994510000028</v>
      </c>
      <c r="BV49" s="124"/>
      <c r="BW49" s="153"/>
      <c r="BX49" s="124">
        <v>-66.380534260000104</v>
      </c>
      <c r="BY49" s="124">
        <v>-10.758957549999975</v>
      </c>
      <c r="BZ49" s="124"/>
      <c r="CA49" s="153"/>
      <c r="CB49" s="124">
        <v>-17.666439040000032</v>
      </c>
      <c r="CC49" s="124">
        <v>-3.2812371700000051</v>
      </c>
      <c r="CD49" s="124"/>
      <c r="CE49" s="153"/>
      <c r="CF49" s="124">
        <v>-21.59452633999998</v>
      </c>
      <c r="CG49" s="124">
        <v>-5.0248482099999849</v>
      </c>
      <c r="CH49" s="124"/>
      <c r="CI49" s="153"/>
      <c r="CJ49" s="124">
        <v>-39.26096538000003</v>
      </c>
      <c r="CK49" s="124">
        <v>-8.3060853799999954</v>
      </c>
      <c r="CL49" s="124"/>
      <c r="CM49" s="153"/>
      <c r="CN49" s="124">
        <v>16.058013319999997</v>
      </c>
      <c r="CO49" s="124">
        <v>1.9642074999999561</v>
      </c>
      <c r="CP49" s="124"/>
      <c r="CQ49" s="153"/>
      <c r="CR49" s="124">
        <v>-23.20295205999998</v>
      </c>
      <c r="CS49" s="124">
        <v>-6.3418778800000597</v>
      </c>
      <c r="CT49" s="124"/>
      <c r="CU49" s="153"/>
      <c r="CV49" s="124">
        <v>12.443994510000028</v>
      </c>
      <c r="CW49" s="124">
        <v>-10.005445500000013</v>
      </c>
      <c r="CX49" s="124"/>
      <c r="CY49" s="153"/>
      <c r="CZ49" s="124">
        <v>-10.758957549999975</v>
      </c>
      <c r="DA49" s="124">
        <v>-16.347323380000049</v>
      </c>
      <c r="DB49" s="124"/>
      <c r="DC49" s="153"/>
      <c r="DD49" s="124">
        <v>-3.2812371700000051</v>
      </c>
      <c r="DE49" s="124">
        <v>10.337476500000003</v>
      </c>
      <c r="DF49" s="124"/>
      <c r="DG49" s="153"/>
      <c r="DH49" s="124">
        <v>-5.0248482099999849</v>
      </c>
      <c r="DI49" s="124">
        <v>-40.377204780000035</v>
      </c>
      <c r="DJ49" s="124"/>
      <c r="DK49" s="153"/>
      <c r="DL49" s="124">
        <v>-8.3060853799999954</v>
      </c>
      <c r="DM49" s="124">
        <v>-30.039728279999981</v>
      </c>
      <c r="DN49" s="124"/>
      <c r="DO49" s="153"/>
      <c r="DP49" s="124">
        <v>1.9642074999999561</v>
      </c>
      <c r="DQ49" s="124">
        <v>5.6293870200000153</v>
      </c>
      <c r="DR49" s="124"/>
      <c r="DS49" s="153"/>
      <c r="DT49" s="124">
        <v>-6.3418778800000597</v>
      </c>
      <c r="DU49" s="124">
        <v>-24.410341259999981</v>
      </c>
      <c r="DV49" s="124"/>
      <c r="DW49" s="153"/>
      <c r="DX49" s="124">
        <v>-10.005445500000013</v>
      </c>
      <c r="DY49" s="124">
        <v>-136.98608661999992</v>
      </c>
      <c r="DZ49" s="124"/>
      <c r="EA49" s="153"/>
      <c r="EB49" s="124">
        <v>-16.347323380000049</v>
      </c>
      <c r="EC49" s="124">
        <v>-161.39642787999992</v>
      </c>
      <c r="ED49" s="124"/>
      <c r="EE49" s="153"/>
      <c r="EF49" s="124">
        <v>10.337476500000003</v>
      </c>
      <c r="EG49" s="124">
        <v>-10.045945690000003</v>
      </c>
      <c r="EH49" s="124"/>
      <c r="EI49" s="153"/>
      <c r="EJ49" s="124">
        <v>-40.377204780000035</v>
      </c>
      <c r="EK49" s="124">
        <v>-18.923825970000024</v>
      </c>
      <c r="EL49" s="124"/>
      <c r="EM49" s="153"/>
      <c r="EN49" s="124">
        <v>-30.039728279999981</v>
      </c>
      <c r="EO49" s="124">
        <v>-28.969771659999964</v>
      </c>
      <c r="EP49" s="124"/>
      <c r="EQ49" s="153"/>
      <c r="ER49" s="124">
        <v>5.6293870200000153</v>
      </c>
      <c r="ES49" s="124">
        <v>-11.249985019999938</v>
      </c>
      <c r="ET49" s="124"/>
      <c r="EU49" s="153"/>
      <c r="EV49" s="124">
        <v>-24.410341259999981</v>
      </c>
      <c r="EW49" s="124">
        <v>-40.219756680000003</v>
      </c>
      <c r="EX49" s="124"/>
      <c r="EY49" s="153"/>
      <c r="EZ49" s="124">
        <v>-136.98608333999994</v>
      </c>
      <c r="FA49" s="124">
        <v>4.7194613699999097</v>
      </c>
      <c r="FB49" s="124"/>
      <c r="FC49" s="153"/>
      <c r="FD49" s="124">
        <v>-161.39642459999999</v>
      </c>
      <c r="FE49" s="124">
        <v>-35.500295310000034</v>
      </c>
      <c r="FF49" s="124"/>
      <c r="FG49" s="153"/>
      <c r="FH49" s="124">
        <v>-10.045945690000003</v>
      </c>
      <c r="FI49" s="124">
        <v>-4.8849442400000189</v>
      </c>
      <c r="FJ49" s="124"/>
      <c r="FK49" s="153"/>
      <c r="FL49" s="124">
        <v>-18.923825970000024</v>
      </c>
      <c r="FM49" s="124">
        <v>-14.74183881999998</v>
      </c>
      <c r="FN49" s="124"/>
      <c r="FO49" s="153"/>
      <c r="FP49" s="124">
        <v>-28.969771659999907</v>
      </c>
      <c r="FQ49" s="124">
        <v>-19.626783059999958</v>
      </c>
      <c r="FR49" s="124"/>
      <c r="FS49" s="153"/>
      <c r="FT49" s="124">
        <v>-11.249985019999938</v>
      </c>
      <c r="FU49" s="124">
        <v>-13.829129009999988</v>
      </c>
      <c r="FV49" s="124"/>
      <c r="FW49" s="153"/>
      <c r="FX49" s="124">
        <v>-40.219756680000003</v>
      </c>
      <c r="FY49" s="124">
        <v>-33.45591206999994</v>
      </c>
      <c r="FZ49" s="124"/>
      <c r="GA49" s="153"/>
      <c r="GB49" s="124">
        <f>FA49</f>
        <v>4.7194613699999097</v>
      </c>
      <c r="GC49" s="124">
        <f>GC45+GC48</f>
        <v>-152.38248812</v>
      </c>
      <c r="GD49" s="124"/>
      <c r="GE49" s="153"/>
      <c r="GF49" s="124">
        <f>FX49+GB49</f>
        <v>-35.500295310000091</v>
      </c>
      <c r="GG49" s="124">
        <f>GG45+GG48</f>
        <v>-185.83840018999996</v>
      </c>
      <c r="GH49" s="124"/>
      <c r="GJ49" s="124">
        <f>FI49</f>
        <v>-4.8849442400000189</v>
      </c>
      <c r="GK49" s="124">
        <f>GK45+GK48</f>
        <v>-16.177086729999974</v>
      </c>
      <c r="GL49" s="186"/>
      <c r="GN49" s="124">
        <f>FM49</f>
        <v>-14.74183881999998</v>
      </c>
      <c r="GO49" s="124">
        <f>GO45+GO48</f>
        <v>-22.193376780000015</v>
      </c>
      <c r="GP49" s="186"/>
      <c r="GR49" s="124">
        <f t="shared" si="64"/>
        <v>-19.626783060000001</v>
      </c>
      <c r="GS49" s="124">
        <f t="shared" si="64"/>
        <v>-38.370463509999993</v>
      </c>
      <c r="GT49" s="124"/>
    </row>
    <row r="50" spans="2:203" s="6" customFormat="1">
      <c r="B50" s="10" t="s">
        <v>118</v>
      </c>
      <c r="C50" s="19">
        <v>-0.105</v>
      </c>
      <c r="D50" s="19">
        <v>0.1</v>
      </c>
      <c r="E50" s="19">
        <v>-4.1886898585019774E-2</v>
      </c>
      <c r="F50" s="19">
        <v>-0.10279221510542463</v>
      </c>
      <c r="G50" s="16"/>
      <c r="H50" s="19">
        <v>-5.0060561069000732E-2</v>
      </c>
      <c r="I50" s="19">
        <v>-5.3100355593375469E-2</v>
      </c>
      <c r="J50" s="19"/>
      <c r="L50" s="19">
        <v>-8.3585471711399906E-2</v>
      </c>
      <c r="M50" s="19">
        <v>-8.98465764763203E-2</v>
      </c>
      <c r="N50" s="19"/>
      <c r="P50" s="19">
        <v>-0.15169286157551015</v>
      </c>
      <c r="Q50" s="19">
        <v>-0.16272665180106047</v>
      </c>
      <c r="R50" s="19"/>
      <c r="T50" s="19">
        <v>7.9530131548452565E-2</v>
      </c>
      <c r="U50" s="19">
        <v>-0.14122005873620311</v>
      </c>
      <c r="V50" s="19"/>
      <c r="X50" s="19">
        <v>-4.2071752472265585E-2</v>
      </c>
      <c r="Y50" s="19">
        <v>-9.1663137766254621E-2</v>
      </c>
      <c r="Z50" s="19"/>
      <c r="AB50" s="70">
        <v>-6.3994325675038363E-2</v>
      </c>
      <c r="AC50" s="70">
        <v>9.115491546223059E-2</v>
      </c>
      <c r="AD50" s="19"/>
      <c r="AF50" s="19">
        <v>-5.3100355593375448E-2</v>
      </c>
      <c r="AG50" s="19">
        <v>3.3292095523286352E-4</v>
      </c>
      <c r="AH50" s="19"/>
      <c r="AJ50" s="70">
        <v>-0.16226069822323319</v>
      </c>
      <c r="AK50" s="70">
        <v>-0.11441686055833196</v>
      </c>
      <c r="AL50" s="70"/>
      <c r="AM50" s="74"/>
      <c r="AN50" s="70">
        <v>-8.9960681651025887E-2</v>
      </c>
      <c r="AO50" s="70">
        <v>-4.6316278778944273E-2</v>
      </c>
      <c r="AP50" s="70"/>
      <c r="AR50" s="70">
        <v>-0.14121593880437253</v>
      </c>
      <c r="AS50" s="70">
        <v>-0.59557291748015395</v>
      </c>
      <c r="AT50" s="70"/>
      <c r="AU50" s="74"/>
      <c r="AV50" s="70">
        <v>-0.10287655351360449</v>
      </c>
      <c r="AW50" s="70">
        <v>-0.23778164883887004</v>
      </c>
      <c r="AX50" s="70"/>
      <c r="AZ50" s="70">
        <v>-9.1663137766254621E-2</v>
      </c>
      <c r="BA50" s="70">
        <v>-0.15220727608461174</v>
      </c>
      <c r="BB50" s="70"/>
      <c r="BD50" s="70">
        <v>9.115491546223059E-2</v>
      </c>
      <c r="BE50" s="70">
        <v>-0.18014020073869338</v>
      </c>
      <c r="BF50" s="70"/>
      <c r="BH50" s="19">
        <v>3.3292095523286352E-4</v>
      </c>
      <c r="BI50" s="19">
        <v>-0.16639914411674356</v>
      </c>
      <c r="BJ50" s="19"/>
      <c r="BK50" s="74"/>
      <c r="BL50" s="70">
        <v>-0.11441686055833196</v>
      </c>
      <c r="BM50" s="70">
        <v>0.13582942024215264</v>
      </c>
      <c r="BN50" s="70"/>
      <c r="BP50" s="19">
        <v>-4.6316278778944273E-2</v>
      </c>
      <c r="BQ50" s="19">
        <v>-6.551426249590496E-2</v>
      </c>
      <c r="BR50" s="19"/>
      <c r="BS50" s="74"/>
      <c r="BT50" s="70">
        <v>-0.59557291748015395</v>
      </c>
      <c r="BU50" s="70">
        <v>0.10151371697657624</v>
      </c>
      <c r="BV50" s="70"/>
      <c r="BX50" s="19">
        <v>-0.23778164883887004</v>
      </c>
      <c r="BY50" s="19">
        <v>-2.2567256954399154E-2</v>
      </c>
      <c r="BZ50" s="19"/>
      <c r="CB50" s="19">
        <v>-0.15220727608461174</v>
      </c>
      <c r="CC50" s="19">
        <v>-2.7114821674889805E-2</v>
      </c>
      <c r="CD50" s="19"/>
      <c r="CF50" s="19">
        <v>-0.18014020073869338</v>
      </c>
      <c r="CG50" s="19">
        <v>-4.0402582648468119E-2</v>
      </c>
      <c r="CH50" s="19"/>
      <c r="CJ50" s="19">
        <v>-0.16639914411674356</v>
      </c>
      <c r="CK50" s="19">
        <v>-3.3849589769592923E-2</v>
      </c>
      <c r="CL50" s="19"/>
      <c r="CN50" s="19">
        <v>0.13582942024215264</v>
      </c>
      <c r="CO50" s="19">
        <v>1.5934845745061064E-2</v>
      </c>
      <c r="CP50" s="19"/>
      <c r="CR50" s="19">
        <v>-6.551426249590496E-2</v>
      </c>
      <c r="CS50" s="19">
        <v>-1.720311443087523E-2</v>
      </c>
      <c r="CT50" s="19"/>
      <c r="CV50" s="19">
        <v>0.10151371697657624</v>
      </c>
      <c r="CW50" s="19">
        <v>-7.8714176129239893E-2</v>
      </c>
      <c r="CX50" s="19"/>
      <c r="CZ50" s="19">
        <v>-2.2567256954399154E-2</v>
      </c>
      <c r="DA50" s="19">
        <v>-3.2974389706455623E-2</v>
      </c>
      <c r="DB50" s="19"/>
      <c r="DD50" s="19">
        <v>-2.7114821674889805E-2</v>
      </c>
      <c r="DE50" s="19">
        <v>8.3751028837244765E-2</v>
      </c>
      <c r="DF50" s="19"/>
      <c r="DH50" s="19">
        <v>-4.0402582648468119E-2</v>
      </c>
      <c r="DI50" s="19">
        <v>-0.34630743680139409</v>
      </c>
      <c r="DJ50" s="19"/>
      <c r="DL50" s="19">
        <v>-3.3849589769592923E-2</v>
      </c>
      <c r="DM50" s="19">
        <v>-0.12515272517593981</v>
      </c>
      <c r="DN50" s="19"/>
      <c r="DP50" s="19">
        <v>1.5934845745061064E-2</v>
      </c>
      <c r="DQ50" s="19">
        <v>4.4073487775589323E-2</v>
      </c>
      <c r="DR50" s="19"/>
      <c r="DT50" s="19">
        <v>-1.720311443087523E-2</v>
      </c>
      <c r="DU50" s="19">
        <v>-6.6377208447063213E-2</v>
      </c>
      <c r="DV50" s="19"/>
      <c r="DX50" s="19">
        <v>-7.8714176129239893E-2</v>
      </c>
      <c r="DY50" s="19">
        <v>-1.0817919350374872</v>
      </c>
      <c r="DZ50" s="19"/>
      <c r="EB50" s="19">
        <v>-3.2974389706455623E-2</v>
      </c>
      <c r="EC50" s="19">
        <v>-0.32646181816921743</v>
      </c>
      <c r="ED50" s="19"/>
      <c r="EF50" s="19">
        <v>8.3751028837244765E-2</v>
      </c>
      <c r="EG50" s="19">
        <v>-8.3618340348957806E-2</v>
      </c>
      <c r="EH50" s="19"/>
      <c r="EJ50" s="19">
        <v>-0.34630743680139409</v>
      </c>
      <c r="EK50" s="19">
        <v>-0.14978915831582584</v>
      </c>
      <c r="EL50" s="19"/>
      <c r="EN50" s="19">
        <v>-0.12515272517593981</v>
      </c>
      <c r="EO50" s="19">
        <v>-0.11753545385276684</v>
      </c>
      <c r="EP50" s="19"/>
      <c r="ER50" s="19">
        <v>4.4073487775589323E-2</v>
      </c>
      <c r="ES50" s="19">
        <v>-9.1301263166019303E-2</v>
      </c>
      <c r="ET50" s="19"/>
      <c r="EV50" s="19">
        <v>-6.6377208447063213E-2</v>
      </c>
      <c r="EW50" s="19">
        <v>-0.10879167707660702</v>
      </c>
      <c r="EX50" s="19"/>
      <c r="EZ50" s="19">
        <v>-1.0817919083661496</v>
      </c>
      <c r="FA50" s="19">
        <v>3.638482944273623E-2</v>
      </c>
      <c r="FB50" s="19"/>
      <c r="FD50" s="19">
        <v>-0.32646181147522352</v>
      </c>
      <c r="FE50" s="19">
        <v>-7.1085217050554955E-2</v>
      </c>
      <c r="FF50" s="19"/>
      <c r="FH50" s="19">
        <v>-8.3618340348957806E-2</v>
      </c>
      <c r="FI50" s="19">
        <v>-4.1231311028054378E-2</v>
      </c>
      <c r="FJ50" s="19"/>
      <c r="FL50" s="19">
        <v>-0.14978915831582584</v>
      </c>
      <c r="FM50" s="19">
        <v>-0.12293392058387921</v>
      </c>
      <c r="FN50" s="19"/>
      <c r="FP50" s="19">
        <v>-0.11753545385276659</v>
      </c>
      <c r="FQ50" s="19">
        <v>-8.2329410294521524E-2</v>
      </c>
      <c r="FR50" s="19"/>
      <c r="FT50" s="19">
        <v>-9.1301263166019303E-2</v>
      </c>
      <c r="FU50" s="19">
        <v>-0.11670707765900262</v>
      </c>
      <c r="FV50" s="19"/>
      <c r="FX50" s="19">
        <v>-0.10879167707660702</v>
      </c>
      <c r="FY50" s="19">
        <v>-9.3743531347299416E-2</v>
      </c>
      <c r="FZ50" s="19"/>
      <c r="GB50" s="19">
        <f>GB49/GB$13</f>
        <v>3.638482944273623E-2</v>
      </c>
      <c r="GC50" s="19">
        <f>GC49/GC$13</f>
        <v>-1.2386225542083535</v>
      </c>
      <c r="GD50" s="19"/>
      <c r="GF50" s="19">
        <f>GF49/GF$13</f>
        <v>-7.108521705055508E-2</v>
      </c>
      <c r="GG50" s="19">
        <f>GG49/GG$13</f>
        <v>-0.38723315457756902</v>
      </c>
      <c r="GH50" s="19"/>
      <c r="GJ50" s="19">
        <f>GJ49/GJ$13</f>
        <v>-4.1231311028054378E-2</v>
      </c>
      <c r="GK50" s="19">
        <f>GK49/GK$13</f>
        <v>-0.13597129366105679</v>
      </c>
      <c r="GL50" s="187"/>
      <c r="GN50" s="19">
        <f>GN49/GN$13</f>
        <v>-0.12293392058387921</v>
      </c>
      <c r="GO50" s="19">
        <f>GO49/GO$13</f>
        <v>-0.19093853586688106</v>
      </c>
      <c r="GP50" s="187"/>
      <c r="GR50" s="19">
        <f>GR49/GR13</f>
        <v>-8.2329410294521704E-2</v>
      </c>
      <c r="GS50" s="19">
        <f>GS49/GS13</f>
        <v>-0.1631346114059716</v>
      </c>
      <c r="GT50" s="19"/>
    </row>
    <row r="51" spans="2:203" ht="5.0999999999999996" customHeight="1">
      <c r="B51" s="153"/>
      <c r="C51" s="153"/>
      <c r="D51" s="153"/>
      <c r="E51" s="34"/>
      <c r="F51" s="34"/>
      <c r="G51" s="15"/>
      <c r="H51" s="59"/>
      <c r="I51" s="59"/>
      <c r="J51" s="153"/>
      <c r="K51" s="153"/>
      <c r="L51" s="59"/>
      <c r="M51" s="59"/>
      <c r="N51" s="153"/>
      <c r="O51" s="153"/>
      <c r="P51" s="153"/>
      <c r="Q51" s="153"/>
      <c r="R51" s="153"/>
      <c r="S51" s="153"/>
      <c r="T51" s="153"/>
      <c r="U51" s="153"/>
      <c r="V51" s="153"/>
      <c r="W51" s="153"/>
      <c r="X51" s="153"/>
      <c r="Y51" s="153"/>
      <c r="Z51" s="153"/>
      <c r="AA51" s="153"/>
      <c r="AB51" s="146"/>
      <c r="AC51" s="146"/>
      <c r="AD51" s="153"/>
      <c r="AE51" s="153"/>
      <c r="AF51" s="153"/>
      <c r="AG51" s="153"/>
      <c r="AH51" s="153"/>
      <c r="AI51" s="153"/>
      <c r="AJ51" s="146"/>
      <c r="AK51" s="146"/>
      <c r="AL51" s="146"/>
      <c r="AM51" s="146"/>
      <c r="AN51" s="146"/>
      <c r="AO51" s="146"/>
      <c r="AP51" s="146"/>
      <c r="AQ51" s="153"/>
      <c r="AR51" s="146"/>
      <c r="AS51" s="146"/>
      <c r="AT51" s="146"/>
      <c r="AU51" s="146"/>
      <c r="AV51" s="146"/>
      <c r="AW51" s="146"/>
      <c r="AX51" s="146"/>
      <c r="AY51" s="153"/>
      <c r="AZ51" s="146"/>
      <c r="BA51" s="146"/>
      <c r="BB51" s="146"/>
      <c r="BC51" s="153"/>
      <c r="BD51" s="146"/>
      <c r="BE51" s="146"/>
      <c r="BF51" s="146"/>
      <c r="BG51" s="153"/>
      <c r="BH51" s="153"/>
      <c r="BI51" s="153"/>
      <c r="BJ51" s="153"/>
      <c r="BK51" s="146"/>
      <c r="BL51" s="146"/>
      <c r="BM51" s="146"/>
      <c r="BN51" s="146"/>
      <c r="BO51" s="153"/>
      <c r="BP51" s="153"/>
      <c r="BQ51" s="153"/>
      <c r="BR51" s="153"/>
      <c r="BS51" s="146"/>
      <c r="BT51" s="146"/>
      <c r="BU51" s="146"/>
      <c r="BV51" s="146"/>
      <c r="BW51" s="153"/>
      <c r="BX51" s="153"/>
      <c r="BY51" s="153"/>
      <c r="BZ51" s="153"/>
      <c r="CA51" s="153"/>
      <c r="CB51" s="153"/>
      <c r="CC51" s="153"/>
      <c r="CD51" s="153"/>
      <c r="CE51" s="153"/>
      <c r="CF51" s="153"/>
      <c r="CG51" s="153"/>
      <c r="CH51" s="153"/>
      <c r="CI51" s="153"/>
      <c r="CJ51" s="153"/>
      <c r="CK51" s="153"/>
      <c r="CL51" s="153"/>
      <c r="CM51" s="153"/>
      <c r="CN51" s="153"/>
      <c r="CO51" s="153"/>
      <c r="CP51" s="153"/>
      <c r="CQ51" s="153"/>
      <c r="CR51" s="153"/>
      <c r="CS51" s="153"/>
      <c r="CT51" s="153"/>
      <c r="CU51" s="153"/>
      <c r="CV51" s="153"/>
      <c r="CW51" s="153"/>
      <c r="CX51" s="153"/>
      <c r="CY51" s="153"/>
      <c r="CZ51" s="153"/>
      <c r="DA51" s="153"/>
      <c r="DB51" s="153"/>
      <c r="DC51" s="153"/>
      <c r="DD51" s="153"/>
      <c r="DE51" s="153"/>
      <c r="DF51" s="153"/>
      <c r="DG51" s="153"/>
      <c r="DH51" s="153"/>
      <c r="DI51" s="153"/>
      <c r="DJ51" s="153"/>
      <c r="DK51" s="153"/>
      <c r="DL51" s="153"/>
      <c r="DM51" s="153"/>
      <c r="DN51" s="153"/>
      <c r="DO51" s="153"/>
      <c r="DP51" s="153"/>
      <c r="DQ51" s="153"/>
      <c r="DR51" s="153"/>
      <c r="DS51" s="153"/>
      <c r="DT51" s="153"/>
      <c r="DU51" s="153"/>
      <c r="DV51" s="153"/>
      <c r="DW51" s="153"/>
      <c r="DX51" s="153"/>
      <c r="DY51" s="153"/>
      <c r="DZ51" s="153"/>
      <c r="EA51" s="153"/>
      <c r="EB51" s="153"/>
      <c r="EC51" s="153"/>
      <c r="ED51" s="153"/>
      <c r="EE51" s="153"/>
      <c r="EF51" s="153"/>
      <c r="EG51" s="153"/>
      <c r="EH51" s="153"/>
      <c r="EI51" s="153"/>
      <c r="EJ51" s="153"/>
      <c r="EK51" s="153"/>
      <c r="EL51" s="153"/>
      <c r="EM51" s="153"/>
      <c r="EN51" s="153"/>
      <c r="EO51" s="153"/>
      <c r="EP51" s="153"/>
      <c r="EQ51" s="153"/>
      <c r="ER51" s="153"/>
      <c r="ES51" s="153"/>
      <c r="ET51" s="153"/>
      <c r="EU51" s="153"/>
      <c r="EV51" s="153"/>
      <c r="EW51" s="153"/>
      <c r="EX51" s="153"/>
      <c r="EY51" s="153"/>
      <c r="EZ51" s="153"/>
      <c r="FA51" s="153"/>
      <c r="FB51" s="153"/>
      <c r="FC51" s="153"/>
      <c r="FD51" s="153"/>
      <c r="FE51" s="153"/>
      <c r="FF51" s="153"/>
      <c r="FG51" s="153"/>
      <c r="FH51" s="153"/>
      <c r="FI51" s="153"/>
      <c r="FJ51" s="153"/>
      <c r="FK51" s="153"/>
      <c r="FL51" s="153"/>
      <c r="FM51" s="153"/>
      <c r="FN51" s="153"/>
      <c r="FO51" s="153"/>
      <c r="FP51" s="153"/>
      <c r="FQ51" s="153"/>
      <c r="FR51" s="153"/>
      <c r="FS51" s="153"/>
      <c r="FT51" s="153"/>
      <c r="FU51" s="153"/>
      <c r="FV51" s="153"/>
      <c r="FW51" s="153"/>
      <c r="FX51" s="153"/>
      <c r="FY51" s="153"/>
      <c r="FZ51" s="153"/>
      <c r="GA51" s="153"/>
      <c r="GB51" s="153"/>
      <c r="GC51" s="153"/>
      <c r="GD51" s="153"/>
      <c r="GE51" s="153"/>
      <c r="GF51" s="153"/>
      <c r="GH51" s="153"/>
      <c r="GL51" s="185"/>
      <c r="GP51" s="185"/>
    </row>
    <row r="52" spans="2:203">
      <c r="B52" s="153" t="s">
        <v>133</v>
      </c>
      <c r="C52" s="37">
        <v>-23.9</v>
      </c>
      <c r="D52" s="37">
        <v>17.600000000000001</v>
      </c>
      <c r="E52" s="63">
        <v>-11.962999999999948</v>
      </c>
      <c r="F52" s="63">
        <v>-24.121328598410123</v>
      </c>
      <c r="G52" s="37"/>
      <c r="H52" s="37">
        <v>-6.73</v>
      </c>
      <c r="I52" s="37">
        <v>-7.6532302499999965</v>
      </c>
      <c r="J52" s="34"/>
      <c r="K52" s="153"/>
      <c r="L52" s="37">
        <v>-15.038686430000016</v>
      </c>
      <c r="M52" s="37">
        <v>-16.011527040000022</v>
      </c>
      <c r="N52" s="34"/>
      <c r="O52" s="153"/>
      <c r="P52" s="123">
        <v>-8.3086864300000158</v>
      </c>
      <c r="Q52" s="123">
        <v>-8.3582967900000256</v>
      </c>
      <c r="R52" s="34"/>
      <c r="S52" s="153"/>
      <c r="T52" s="123">
        <v>3.0756864300000686</v>
      </c>
      <c r="U52" s="123">
        <v>-8.1098015584101013</v>
      </c>
      <c r="V52" s="34"/>
      <c r="W52" s="153"/>
      <c r="X52" s="63">
        <v>-3.3056754999999969</v>
      </c>
      <c r="Y52" s="63">
        <v>-5.5610134322135991</v>
      </c>
      <c r="Z52" s="34"/>
      <c r="AA52" s="153"/>
      <c r="AB52" s="67">
        <v>-4.3475547499999996</v>
      </c>
      <c r="AC52" s="67">
        <v>4.4008470591358</v>
      </c>
      <c r="AD52" s="34"/>
      <c r="AE52" s="153"/>
      <c r="AF52" s="123">
        <v>-7.6532302499999965</v>
      </c>
      <c r="AG52" s="123">
        <v>-1.1601663730777991</v>
      </c>
      <c r="AH52" s="34"/>
      <c r="AI52" s="153"/>
      <c r="AJ52" s="67">
        <v>-8.3765244950979962</v>
      </c>
      <c r="AK52" s="67">
        <v>-9.025943656922184</v>
      </c>
      <c r="AL52" s="123"/>
      <c r="AM52" s="146"/>
      <c r="AN52" s="123">
        <v>-16.029754745097993</v>
      </c>
      <c r="AO52" s="123">
        <v>-10.186110029999984</v>
      </c>
      <c r="AP52" s="123"/>
      <c r="AQ52" s="153"/>
      <c r="AR52" s="67">
        <v>-8.109537473312157</v>
      </c>
      <c r="AS52" s="67">
        <v>-58.546681920000005</v>
      </c>
      <c r="AT52" s="123"/>
      <c r="AU52" s="146"/>
      <c r="AV52" s="123">
        <v>-24.139292218410148</v>
      </c>
      <c r="AW52" s="123">
        <v>-68.732791949999992</v>
      </c>
      <c r="AX52" s="123"/>
      <c r="AY52" s="153"/>
      <c r="AZ52" s="123">
        <v>-5.5610134322135991</v>
      </c>
      <c r="BA52" s="67">
        <v>-18.389738370000032</v>
      </c>
      <c r="BB52" s="123"/>
      <c r="BC52" s="153"/>
      <c r="BD52" s="123">
        <v>4.4008470591358</v>
      </c>
      <c r="BE52" s="67">
        <v>-22.282400169999981</v>
      </c>
      <c r="BF52" s="123"/>
      <c r="BG52" s="153"/>
      <c r="BH52" s="123">
        <v>-1.1601663730777991</v>
      </c>
      <c r="BI52" s="123">
        <v>-40.672138540000013</v>
      </c>
      <c r="BJ52" s="34"/>
      <c r="BK52" s="146"/>
      <c r="BL52" s="123">
        <v>-9.025943656922184</v>
      </c>
      <c r="BM52" s="67">
        <v>15.512234279999998</v>
      </c>
      <c r="BN52" s="123"/>
      <c r="BO52" s="153"/>
      <c r="BP52" s="123">
        <v>-10.186110029999984</v>
      </c>
      <c r="BQ52" s="123">
        <v>-25.159904260000015</v>
      </c>
      <c r="BR52" s="34"/>
      <c r="BS52" s="146"/>
      <c r="BT52" s="123">
        <v>-58.546681920000005</v>
      </c>
      <c r="BU52" s="67">
        <v>11.870884250000028</v>
      </c>
      <c r="BV52" s="123"/>
      <c r="BW52" s="153"/>
      <c r="BX52" s="123">
        <v>-68.732791949999992</v>
      </c>
      <c r="BY52" s="123">
        <v>-13.289020009999987</v>
      </c>
      <c r="BZ52" s="34"/>
      <c r="CA52" s="153"/>
      <c r="CB52" s="123">
        <v>-18.389738370000032</v>
      </c>
      <c r="CC52" s="123">
        <v>-3.9451320200000053</v>
      </c>
      <c r="CD52" s="34"/>
      <c r="CE52" s="153"/>
      <c r="CF52" s="123">
        <v>-22.282400169999981</v>
      </c>
      <c r="CG52" s="123">
        <v>-5.337521229999985</v>
      </c>
      <c r="CH52" s="34"/>
      <c r="CI52" s="153"/>
      <c r="CJ52" s="123">
        <v>-40.672138540000013</v>
      </c>
      <c r="CK52" s="123">
        <v>-9.2826532499999903</v>
      </c>
      <c r="CL52" s="34"/>
      <c r="CM52" s="153"/>
      <c r="CN52" s="123">
        <v>15.512234279999998</v>
      </c>
      <c r="CO52" s="123">
        <v>1.963260849999956</v>
      </c>
      <c r="CP52" s="34"/>
      <c r="CQ52" s="153"/>
      <c r="CR52" s="123">
        <v>-25.159904260000015</v>
      </c>
      <c r="CS52" s="123">
        <v>-7.3193924000000345</v>
      </c>
      <c r="CT52" s="34"/>
      <c r="CU52" s="153"/>
      <c r="CV52" s="123">
        <v>11.870884250000028</v>
      </c>
      <c r="CW52" s="123">
        <v>-11.480226760000013</v>
      </c>
      <c r="CX52" s="34"/>
      <c r="CY52" s="153"/>
      <c r="CZ52" s="123">
        <v>-13.289020009999987</v>
      </c>
      <c r="DA52" s="123">
        <v>-18.799619160000049</v>
      </c>
      <c r="DB52" s="34"/>
      <c r="DC52" s="153"/>
      <c r="DD52" s="123">
        <v>-3.9451320200000053</v>
      </c>
      <c r="DE52" s="123">
        <v>9.5723114700000025</v>
      </c>
      <c r="DF52" s="34"/>
      <c r="DG52" s="153"/>
      <c r="DH52" s="123">
        <v>-5.337521229999985</v>
      </c>
      <c r="DI52" s="123">
        <v>-40.831488550000039</v>
      </c>
      <c r="DJ52" s="34"/>
      <c r="DK52" s="153"/>
      <c r="DL52" s="123">
        <v>-9.2826532499999903</v>
      </c>
      <c r="DM52" s="123">
        <v>-31.259177079999979</v>
      </c>
      <c r="DN52" s="34"/>
      <c r="DO52" s="153"/>
      <c r="DP52" s="123">
        <v>1.963260849999956</v>
      </c>
      <c r="DQ52" s="123">
        <v>5.0200887400000154</v>
      </c>
      <c r="DR52" s="34"/>
      <c r="DS52" s="153"/>
      <c r="DT52" s="123">
        <v>-7.3193924000000345</v>
      </c>
      <c r="DU52" s="123">
        <v>-26.239088339999981</v>
      </c>
      <c r="DV52" s="34"/>
      <c r="DW52" s="153"/>
      <c r="DX52" s="123">
        <v>-11.480226760000013</v>
      </c>
      <c r="DY52" s="123">
        <v>-137.61089388999991</v>
      </c>
      <c r="DZ52" s="34"/>
      <c r="EA52" s="153"/>
      <c r="EB52" s="123">
        <v>-18.799619160000049</v>
      </c>
      <c r="EC52" s="123">
        <v>-163.84998222999991</v>
      </c>
      <c r="ED52" s="34"/>
      <c r="EE52" s="153"/>
      <c r="EF52" s="123">
        <v>9.5723114700000025</v>
      </c>
      <c r="EG52" s="123">
        <v>-10.691706250000003</v>
      </c>
      <c r="EH52" s="34"/>
      <c r="EI52" s="153"/>
      <c r="EJ52" s="123">
        <v>-40.831488550000039</v>
      </c>
      <c r="EK52" s="123">
        <v>-19.498106950000025</v>
      </c>
      <c r="EL52" s="34"/>
      <c r="EM52" s="153"/>
      <c r="EN52" s="123">
        <v>-31.259177079999979</v>
      </c>
      <c r="EO52" s="123">
        <v>-30.189813199999964</v>
      </c>
      <c r="EP52" s="34"/>
      <c r="EQ52" s="153"/>
      <c r="ER52" s="123">
        <v>5.0200887400000154</v>
      </c>
      <c r="ES52" s="123">
        <v>-11.700356939999939</v>
      </c>
      <c r="ET52" s="34"/>
      <c r="EU52" s="153"/>
      <c r="EV52" s="123">
        <v>-26.239088339999981</v>
      </c>
      <c r="EW52" s="123">
        <v>-41.890170140000002</v>
      </c>
      <c r="EX52" s="34"/>
      <c r="EY52" s="153"/>
      <c r="EZ52" s="123">
        <v>-137.60950819999994</v>
      </c>
      <c r="FA52" s="123">
        <v>4.3413684199999096</v>
      </c>
      <c r="FB52" s="34"/>
      <c r="FC52" s="153"/>
      <c r="FD52" s="123">
        <v>-163.84859653999999</v>
      </c>
      <c r="FE52" s="123">
        <v>-37.548801720000036</v>
      </c>
      <c r="FF52" s="34"/>
      <c r="FG52" s="153"/>
      <c r="FH52" s="123">
        <v>-10.691706250000003</v>
      </c>
      <c r="FI52" s="123">
        <v>-5.6824682300000191</v>
      </c>
      <c r="FJ52" s="34"/>
      <c r="FK52" s="153"/>
      <c r="FL52" s="123">
        <v>-19.498106950000025</v>
      </c>
      <c r="FM52" s="123">
        <v>-15.099362959999981</v>
      </c>
      <c r="FN52" s="34"/>
      <c r="FO52" s="153"/>
      <c r="FP52" s="123">
        <v>-30.189813199999907</v>
      </c>
      <c r="FQ52" s="123">
        <v>-20.781831189999959</v>
      </c>
      <c r="FR52" s="34"/>
      <c r="FS52" s="153"/>
      <c r="FT52" s="123">
        <v>-11.700356939999939</v>
      </c>
      <c r="FU52" s="123">
        <v>-14.393655549999988</v>
      </c>
      <c r="FV52" s="34"/>
      <c r="FW52" s="153"/>
      <c r="FX52" s="123">
        <v>-41.890170140000002</v>
      </c>
      <c r="FY52" s="123">
        <v>-35.17548673999994</v>
      </c>
      <c r="FZ52" s="34"/>
      <c r="GA52" s="153"/>
      <c r="GB52" s="123">
        <f t="shared" ref="GB52" si="65">FA52</f>
        <v>4.3413684199999096</v>
      </c>
      <c r="GC52" s="123">
        <f>GC49-GC53</f>
        <v>-152.99308365000002</v>
      </c>
      <c r="GD52" s="34"/>
      <c r="GE52" s="153"/>
      <c r="GF52" s="123">
        <f t="shared" ref="GF52:GF53" si="66">FE52</f>
        <v>-37.548801720000036</v>
      </c>
      <c r="GG52" s="123">
        <f>GC52+FY52</f>
        <v>-188.16857038999996</v>
      </c>
      <c r="GH52" s="34"/>
      <c r="GJ52" s="123">
        <f t="shared" ref="GJ52" si="67">FI52</f>
        <v>-5.6824682300000191</v>
      </c>
      <c r="GK52" s="123">
        <f>GK49-GK53</f>
        <v>-16.616617899999973</v>
      </c>
      <c r="GL52" s="185"/>
      <c r="GN52" s="123">
        <f t="shared" ref="GN52" si="68">FM52</f>
        <v>-15.099362959999981</v>
      </c>
      <c r="GO52" s="123">
        <f>GO49-GO53</f>
        <v>-22.770171870000016</v>
      </c>
      <c r="GP52" s="185"/>
      <c r="GR52" s="123">
        <f t="shared" ref="GR52:GS53" si="69">GJ52+GN52</f>
        <v>-20.781831189999998</v>
      </c>
      <c r="GS52" s="123">
        <f t="shared" si="69"/>
        <v>-39.386789769999993</v>
      </c>
      <c r="GT52" s="34"/>
    </row>
    <row r="53" spans="2:203">
      <c r="B53" s="153" t="s">
        <v>134</v>
      </c>
      <c r="C53" s="37">
        <v>2.2999999999999998</v>
      </c>
      <c r="D53" s="37">
        <v>2.9</v>
      </c>
      <c r="E53" s="37">
        <v>3.3250000000000002</v>
      </c>
      <c r="F53" s="37">
        <v>2.2271485804991888</v>
      </c>
      <c r="G53" s="37"/>
      <c r="H53" s="37">
        <v>1.605</v>
      </c>
      <c r="I53" s="37">
        <v>2.0499012299999997</v>
      </c>
      <c r="J53" s="123"/>
      <c r="K53" s="153"/>
      <c r="L53" s="37">
        <v>2.2080000000000002</v>
      </c>
      <c r="M53" s="37">
        <v>1.6970000000000001</v>
      </c>
      <c r="N53" s="123"/>
      <c r="O53" s="153"/>
      <c r="P53" s="37">
        <v>0.6030000000000002</v>
      </c>
      <c r="Q53" s="37">
        <v>-0.35290122999999962</v>
      </c>
      <c r="R53" s="123"/>
      <c r="S53" s="153"/>
      <c r="T53" s="37">
        <v>1.117</v>
      </c>
      <c r="U53" s="37">
        <v>0.53014858049918878</v>
      </c>
      <c r="V53" s="123"/>
      <c r="W53" s="153"/>
      <c r="X53" s="37">
        <v>1.09953104</v>
      </c>
      <c r="Y53" s="37">
        <v>0.64647809597309935</v>
      </c>
      <c r="Z53" s="123"/>
      <c r="AA53" s="153"/>
      <c r="AB53" s="123">
        <v>0.95037018999999989</v>
      </c>
      <c r="AC53" s="123">
        <v>0.54961825246082152</v>
      </c>
      <c r="AD53" s="123"/>
      <c r="AE53" s="153"/>
      <c r="AF53" s="123">
        <v>2.0499012299999997</v>
      </c>
      <c r="AG53" s="123">
        <v>1.1960963484339209</v>
      </c>
      <c r="AH53" s="123"/>
      <c r="AI53" s="153"/>
      <c r="AJ53" s="123">
        <v>-0.35284368490199924</v>
      </c>
      <c r="AK53" s="123">
        <v>0.56732998156607917</v>
      </c>
      <c r="AL53" s="123"/>
      <c r="AM53" s="146"/>
      <c r="AN53" s="123">
        <v>1.6970575450980006</v>
      </c>
      <c r="AO53" s="123">
        <v>1.7634263300000002</v>
      </c>
      <c r="AP53" s="123"/>
      <c r="AQ53" s="153"/>
      <c r="AR53" s="123">
        <v>0.53009103540118829</v>
      </c>
      <c r="AS53" s="123">
        <v>0.58883135999999991</v>
      </c>
      <c r="AT53" s="123"/>
      <c r="AU53" s="146"/>
      <c r="AV53" s="123">
        <v>2.2271485804991888</v>
      </c>
      <c r="AW53" s="123">
        <v>2.3522576900000001</v>
      </c>
      <c r="AX53" s="123"/>
      <c r="AY53" s="153"/>
      <c r="AZ53" s="123">
        <v>0.64647809597309935</v>
      </c>
      <c r="BA53" s="123">
        <v>0.72329932999999991</v>
      </c>
      <c r="BB53" s="123"/>
      <c r="BC53" s="153"/>
      <c r="BD53" s="123">
        <v>0.54961825246082152</v>
      </c>
      <c r="BE53" s="123">
        <v>0.68787382999999991</v>
      </c>
      <c r="BF53" s="123"/>
      <c r="BG53" s="153"/>
      <c r="BH53" s="123">
        <v>1.1960963484339209</v>
      </c>
      <c r="BI53" s="123">
        <v>1.4111731599999997</v>
      </c>
      <c r="BJ53" s="123"/>
      <c r="BK53" s="146"/>
      <c r="BL53" s="123">
        <v>0.56732998156607917</v>
      </c>
      <c r="BM53" s="123">
        <v>0.5457790400000001</v>
      </c>
      <c r="BN53" s="123"/>
      <c r="BO53" s="153"/>
      <c r="BP53" s="123">
        <v>1.7634263300000002</v>
      </c>
      <c r="BQ53" s="123">
        <v>1.9569521999999999</v>
      </c>
      <c r="BR53" s="123"/>
      <c r="BS53" s="146"/>
      <c r="BT53" s="123">
        <v>0.58883135999999991</v>
      </c>
      <c r="BU53" s="123">
        <v>0.5731102600000002</v>
      </c>
      <c r="BV53" s="123"/>
      <c r="BW53" s="153"/>
      <c r="BX53" s="123">
        <v>2.3522576900000001</v>
      </c>
      <c r="BY53" s="123">
        <v>2.5300624599999999</v>
      </c>
      <c r="BZ53" s="123"/>
      <c r="CA53" s="153"/>
      <c r="CB53" s="123">
        <v>0.72329932999999991</v>
      </c>
      <c r="CC53" s="123">
        <v>0.66389485000000004</v>
      </c>
      <c r="CD53" s="123"/>
      <c r="CE53" s="153"/>
      <c r="CF53" s="123">
        <v>0.68787382999999991</v>
      </c>
      <c r="CG53" s="123">
        <v>0.31267301999999997</v>
      </c>
      <c r="CH53" s="123"/>
      <c r="CI53" s="153"/>
      <c r="CJ53" s="123">
        <v>1.4111731599999997</v>
      </c>
      <c r="CK53" s="123">
        <v>0.97656787</v>
      </c>
      <c r="CL53" s="123"/>
      <c r="CM53" s="153"/>
      <c r="CN53" s="123">
        <v>0.5457790400000001</v>
      </c>
      <c r="CO53" s="123">
        <v>9.4665000000009058E-4</v>
      </c>
      <c r="CP53" s="123"/>
      <c r="CQ53" s="153"/>
      <c r="CR53" s="123">
        <v>1.9569521999999999</v>
      </c>
      <c r="CS53" s="123">
        <v>0.97751452000000005</v>
      </c>
      <c r="CT53" s="123"/>
      <c r="CU53" s="153"/>
      <c r="CV53" s="123">
        <v>0.5731102600000002</v>
      </c>
      <c r="CW53" s="123">
        <v>1.4747812599999996</v>
      </c>
      <c r="CX53" s="123"/>
      <c r="CY53" s="153"/>
      <c r="CZ53" s="123">
        <v>2.5300624599999999</v>
      </c>
      <c r="DA53" s="123">
        <v>2.4522957799999996</v>
      </c>
      <c r="DB53" s="123"/>
      <c r="DC53" s="153"/>
      <c r="DD53" s="123">
        <v>0.66389485000000004</v>
      </c>
      <c r="DE53" s="123">
        <v>0.76516503000000002</v>
      </c>
      <c r="DF53" s="123"/>
      <c r="DG53" s="153"/>
      <c r="DH53" s="123">
        <v>0.31267301999999997</v>
      </c>
      <c r="DI53" s="123">
        <v>0.45428377000000014</v>
      </c>
      <c r="DJ53" s="123"/>
      <c r="DK53" s="153"/>
      <c r="DL53" s="123">
        <v>0.97656787</v>
      </c>
      <c r="DM53" s="123">
        <v>1.2194488000000001</v>
      </c>
      <c r="DN53" s="123"/>
      <c r="DO53" s="153"/>
      <c r="DP53" s="123">
        <v>9.4665000000009058E-4</v>
      </c>
      <c r="DQ53" s="123">
        <v>0.60929827999999997</v>
      </c>
      <c r="DR53" s="123"/>
      <c r="DS53" s="153"/>
      <c r="DT53" s="123">
        <v>0.97751452000000005</v>
      </c>
      <c r="DU53" s="123">
        <v>1.8287470800000001</v>
      </c>
      <c r="DV53" s="123"/>
      <c r="DW53" s="153"/>
      <c r="DX53" s="123">
        <v>1.4747812599999996</v>
      </c>
      <c r="DY53" s="123">
        <v>0.6248072699999998</v>
      </c>
      <c r="DZ53" s="123"/>
      <c r="EA53" s="153"/>
      <c r="EB53" s="123">
        <v>2.4522957799999996</v>
      </c>
      <c r="EC53" s="123">
        <v>2.4535543500000001</v>
      </c>
      <c r="ED53" s="123"/>
      <c r="EE53" s="153"/>
      <c r="EF53" s="123">
        <v>0.76516503000000002</v>
      </c>
      <c r="EG53" s="123">
        <v>0.64576056000000004</v>
      </c>
      <c r="EH53" s="123"/>
      <c r="EI53" s="153"/>
      <c r="EJ53" s="123">
        <v>0.45428377000000014</v>
      </c>
      <c r="EK53" s="123">
        <v>0.57428097999999994</v>
      </c>
      <c r="EL53" s="123"/>
      <c r="EM53" s="153"/>
      <c r="EN53" s="123">
        <v>1.2194488000000001</v>
      </c>
      <c r="EO53" s="123">
        <v>1.22004154</v>
      </c>
      <c r="EP53" s="123"/>
      <c r="EQ53" s="153"/>
      <c r="ER53" s="123">
        <v>0.60929827999999997</v>
      </c>
      <c r="ES53" s="123">
        <v>0.45037192000000004</v>
      </c>
      <c r="ET53" s="123"/>
      <c r="EU53" s="153"/>
      <c r="EV53" s="123">
        <v>1.8287470800000001</v>
      </c>
      <c r="EW53" s="123">
        <v>1.67041346</v>
      </c>
      <c r="EX53" s="123"/>
      <c r="EY53" s="153"/>
      <c r="EZ53" s="123">
        <v>0.62342485999999964</v>
      </c>
      <c r="FA53" s="123">
        <v>0.37809294999999998</v>
      </c>
      <c r="FB53" s="123"/>
      <c r="FC53" s="153"/>
      <c r="FD53" s="123">
        <v>2.4521719399999995</v>
      </c>
      <c r="FE53" s="123">
        <v>2.0485064099999999</v>
      </c>
      <c r="FF53" s="123"/>
      <c r="FG53" s="153"/>
      <c r="FH53" s="123">
        <v>0.64576056000000004</v>
      </c>
      <c r="FI53" s="123">
        <v>0.79752399000000007</v>
      </c>
      <c r="FJ53" s="123"/>
      <c r="FK53" s="153"/>
      <c r="FL53" s="123">
        <v>0.57428097999999994</v>
      </c>
      <c r="FM53" s="123">
        <v>0.35752413999999988</v>
      </c>
      <c r="FN53" s="123"/>
      <c r="FO53" s="153"/>
      <c r="FP53" s="123">
        <v>1.22004154</v>
      </c>
      <c r="FQ53" s="123">
        <v>1.15504813</v>
      </c>
      <c r="FR53" s="123"/>
      <c r="FS53" s="153"/>
      <c r="FT53" s="123">
        <v>0.45037192000000004</v>
      </c>
      <c r="FU53" s="123">
        <v>0.56452654000000002</v>
      </c>
      <c r="FV53" s="123"/>
      <c r="FW53" s="153"/>
      <c r="FX53" s="123">
        <v>1.67041346</v>
      </c>
      <c r="FY53" s="123">
        <v>1.7195746700000001</v>
      </c>
      <c r="FZ53" s="123"/>
      <c r="GA53" s="153"/>
      <c r="GB53" s="123">
        <f>FA53</f>
        <v>0.37809294999999998</v>
      </c>
      <c r="GC53" s="123">
        <v>0.61059553000000011</v>
      </c>
      <c r="GD53" s="123"/>
      <c r="GE53" s="153"/>
      <c r="GF53" s="123">
        <f t="shared" si="66"/>
        <v>2.0485064099999999</v>
      </c>
      <c r="GG53" s="123">
        <f>GC53+FY53</f>
        <v>2.3301702000000004</v>
      </c>
      <c r="GH53" s="123"/>
      <c r="GJ53" s="123">
        <f>FI53</f>
        <v>0.79752399000000007</v>
      </c>
      <c r="GK53" s="123">
        <v>0.43953116999999997</v>
      </c>
      <c r="GL53" s="188"/>
      <c r="GN53" s="123">
        <f>FM53</f>
        <v>0.35752413999999988</v>
      </c>
      <c r="GO53" s="123">
        <v>0.57679509000000007</v>
      </c>
      <c r="GP53" s="188"/>
      <c r="GR53" s="123">
        <f t="shared" si="69"/>
        <v>1.15504813</v>
      </c>
      <c r="GS53" s="123">
        <f t="shared" si="69"/>
        <v>1.01632626</v>
      </c>
      <c r="GT53" s="123"/>
      <c r="GU53" s="194"/>
    </row>
    <row r="54" spans="2:203">
      <c r="B54" s="153"/>
      <c r="C54" s="18"/>
      <c r="D54" s="30"/>
      <c r="E54" s="30"/>
      <c r="F54" s="30"/>
      <c r="G54" s="146"/>
      <c r="H54" s="30"/>
      <c r="I54" s="60"/>
      <c r="J54" s="30"/>
      <c r="K54" s="153"/>
      <c r="L54" s="30"/>
      <c r="M54" s="30"/>
      <c r="N54" s="30"/>
      <c r="O54" s="153"/>
      <c r="P54" s="30"/>
      <c r="Q54" s="30"/>
      <c r="R54" s="30"/>
      <c r="S54" s="153"/>
      <c r="T54" s="30"/>
      <c r="U54" s="30"/>
      <c r="V54" s="30"/>
      <c r="W54" s="153"/>
      <c r="X54" s="30"/>
      <c r="Y54" s="30"/>
      <c r="Z54" s="30"/>
      <c r="AA54" s="153"/>
      <c r="AB54" s="30"/>
      <c r="AC54" s="30"/>
      <c r="AD54" s="30"/>
      <c r="AE54" s="153"/>
      <c r="AF54" s="30"/>
      <c r="AG54" s="30"/>
      <c r="AH54" s="30"/>
      <c r="AI54" s="153"/>
      <c r="AJ54" s="30"/>
      <c r="AK54" s="30"/>
      <c r="AL54" s="30"/>
      <c r="AM54" s="146"/>
      <c r="AN54" s="30"/>
      <c r="AO54" s="30"/>
      <c r="AP54" s="30"/>
      <c r="AQ54" s="153"/>
      <c r="AR54" s="30"/>
      <c r="AS54" s="30"/>
      <c r="AT54" s="30"/>
      <c r="AU54" s="146"/>
      <c r="AV54" s="30"/>
      <c r="AW54" s="30"/>
      <c r="AX54" s="30"/>
      <c r="AY54" s="153"/>
      <c r="AZ54" s="30"/>
      <c r="BA54" s="30"/>
      <c r="BB54" s="30"/>
      <c r="BC54" s="153"/>
      <c r="BD54" s="30"/>
      <c r="BE54" s="30"/>
      <c r="BF54" s="30"/>
      <c r="BG54" s="153"/>
      <c r="BH54" s="30"/>
      <c r="BI54" s="30"/>
      <c r="BJ54" s="30"/>
      <c r="BK54" s="146"/>
      <c r="BL54" s="30"/>
      <c r="BM54" s="30"/>
      <c r="BN54" s="30"/>
      <c r="BO54" s="153"/>
      <c r="BP54" s="30"/>
      <c r="BQ54" s="30"/>
      <c r="BR54" s="30"/>
      <c r="BS54" s="146"/>
      <c r="BT54" s="30"/>
      <c r="BU54" s="30"/>
      <c r="BV54" s="30"/>
      <c r="BW54" s="153"/>
      <c r="BX54" s="30"/>
      <c r="BY54" s="30"/>
      <c r="BZ54" s="30"/>
      <c r="CA54" s="153"/>
      <c r="CB54" s="30"/>
      <c r="CC54" s="30"/>
      <c r="CD54" s="30"/>
      <c r="CE54" s="153"/>
      <c r="CF54" s="30"/>
      <c r="CG54" s="30"/>
      <c r="CH54" s="30"/>
      <c r="CI54" s="153"/>
      <c r="CJ54" s="30"/>
      <c r="CK54" s="30"/>
      <c r="CL54" s="30"/>
      <c r="CM54" s="153"/>
      <c r="CN54" s="30"/>
      <c r="CO54" s="30"/>
      <c r="CP54" s="30"/>
      <c r="CQ54" s="153"/>
      <c r="CR54" s="30"/>
      <c r="CS54" s="30"/>
      <c r="CT54" s="30"/>
      <c r="CU54" s="153"/>
      <c r="CV54" s="30"/>
      <c r="CW54" s="30"/>
      <c r="CX54" s="30"/>
      <c r="CY54" s="153"/>
      <c r="CZ54" s="30"/>
      <c r="DA54" s="30"/>
      <c r="DB54" s="30"/>
      <c r="DC54" s="153"/>
      <c r="DD54" s="30"/>
      <c r="DE54" s="30"/>
      <c r="DF54" s="30"/>
      <c r="DG54" s="153"/>
      <c r="DH54" s="30"/>
      <c r="DI54" s="30"/>
      <c r="DJ54" s="30"/>
      <c r="DK54" s="153"/>
      <c r="DL54" s="30"/>
      <c r="DM54" s="30"/>
      <c r="DN54" s="30"/>
      <c r="DO54" s="153"/>
      <c r="DP54" s="30"/>
      <c r="DQ54" s="30"/>
      <c r="DR54" s="30"/>
      <c r="DS54" s="153"/>
      <c r="DT54" s="30"/>
      <c r="DU54" s="30"/>
      <c r="DV54" s="30"/>
      <c r="DW54" s="153"/>
      <c r="DX54" s="30"/>
      <c r="DY54" s="30"/>
      <c r="DZ54" s="30"/>
      <c r="EA54" s="153"/>
      <c r="EB54" s="30"/>
      <c r="EC54" s="30"/>
      <c r="ED54" s="30"/>
      <c r="EE54" s="153"/>
      <c r="EF54" s="30"/>
      <c r="EG54" s="30"/>
      <c r="EH54" s="30"/>
      <c r="EI54" s="153"/>
      <c r="EJ54" s="30"/>
      <c r="EK54" s="30"/>
      <c r="EL54" s="30"/>
      <c r="EM54" s="153"/>
      <c r="EN54" s="30"/>
      <c r="EO54" s="30"/>
      <c r="EP54" s="30"/>
      <c r="EQ54" s="153"/>
      <c r="ER54" s="30"/>
      <c r="ES54" s="30"/>
      <c r="ET54" s="30"/>
      <c r="EU54" s="153"/>
      <c r="EV54" s="30"/>
      <c r="EW54" s="30"/>
      <c r="EX54" s="30"/>
      <c r="EY54" s="153"/>
      <c r="EZ54" s="30"/>
      <c r="FA54" s="30"/>
      <c r="FB54" s="30"/>
      <c r="FC54" s="153"/>
      <c r="FD54" s="30"/>
      <c r="FE54" s="30"/>
      <c r="FF54" s="30"/>
      <c r="FG54" s="153"/>
      <c r="FH54" s="30"/>
      <c r="FI54" s="30"/>
      <c r="FJ54" s="30"/>
      <c r="FK54" s="153"/>
      <c r="FL54" s="30"/>
      <c r="FM54" s="30"/>
      <c r="FN54" s="30"/>
      <c r="FO54" s="153"/>
      <c r="FP54" s="30"/>
      <c r="FQ54" s="30"/>
      <c r="FR54" s="30"/>
      <c r="FS54" s="153"/>
      <c r="FT54" s="30"/>
      <c r="FU54" s="30"/>
      <c r="FV54" s="30"/>
      <c r="FW54" s="153"/>
      <c r="FX54" s="30"/>
      <c r="FY54" s="30"/>
      <c r="FZ54" s="30"/>
      <c r="GA54" s="153"/>
      <c r="GB54" s="30"/>
      <c r="GC54" s="30"/>
      <c r="GD54" s="30"/>
      <c r="GE54" s="153"/>
      <c r="GF54" s="30"/>
      <c r="GG54" s="30"/>
      <c r="GH54" s="30"/>
      <c r="GJ54" s="30"/>
      <c r="GK54" s="30"/>
      <c r="GL54" s="30"/>
      <c r="GN54" s="30"/>
      <c r="GO54" s="30"/>
      <c r="GP54" s="30"/>
      <c r="GR54" s="30"/>
      <c r="GS54" s="30"/>
      <c r="GT54" s="30"/>
    </row>
    <row r="55" spans="2:203" ht="27.75">
      <c r="B55" s="35" t="s">
        <v>135</v>
      </c>
      <c r="C55" s="9"/>
      <c r="D55" s="9"/>
      <c r="E55" s="9"/>
      <c r="F55" s="9"/>
      <c r="G55" s="9"/>
      <c r="H55" s="9"/>
      <c r="I55" s="9"/>
      <c r="J55" s="9"/>
      <c r="K55" s="153"/>
      <c r="L55" s="9"/>
      <c r="M55" s="9"/>
      <c r="N55" s="9"/>
      <c r="O55" s="153"/>
      <c r="P55" s="9"/>
      <c r="Q55" s="9"/>
      <c r="R55" s="9"/>
      <c r="S55" s="153"/>
      <c r="T55" s="9"/>
      <c r="U55" s="9"/>
      <c r="V55" s="9"/>
      <c r="W55" s="153"/>
      <c r="X55" s="9"/>
      <c r="Y55" s="9"/>
      <c r="Z55" s="9"/>
      <c r="AA55" s="153"/>
      <c r="AB55" s="9"/>
      <c r="AC55" s="9"/>
      <c r="AD55" s="9"/>
      <c r="AE55" s="153"/>
      <c r="AF55" s="9"/>
      <c r="AG55" s="9"/>
      <c r="AH55" s="9"/>
      <c r="AI55" s="153"/>
      <c r="AJ55" s="9"/>
      <c r="AK55" s="9"/>
      <c r="AL55" s="9"/>
      <c r="AM55" s="153"/>
      <c r="AN55" s="9"/>
      <c r="AO55" s="9"/>
      <c r="AP55" s="9"/>
      <c r="AQ55" s="153"/>
      <c r="AR55" s="9"/>
      <c r="AS55" s="9"/>
      <c r="AT55" s="9"/>
      <c r="AU55" s="153"/>
      <c r="AV55" s="9"/>
      <c r="AW55" s="9"/>
      <c r="AX55" s="9"/>
      <c r="AY55" s="153"/>
      <c r="AZ55" s="9"/>
      <c r="BA55" s="9"/>
      <c r="BB55" s="9"/>
      <c r="BC55" s="153"/>
      <c r="BD55" s="9"/>
      <c r="BE55" s="9"/>
      <c r="BF55" s="9"/>
      <c r="BG55" s="153"/>
      <c r="BH55" s="9"/>
      <c r="BI55" s="9"/>
      <c r="BJ55" s="9"/>
      <c r="BK55" s="153"/>
      <c r="BL55" s="9"/>
      <c r="BM55" s="9"/>
      <c r="BN55" s="9"/>
      <c r="BO55" s="153"/>
      <c r="BP55" s="9"/>
      <c r="BQ55" s="9"/>
      <c r="BR55" s="9"/>
      <c r="BS55" s="153"/>
      <c r="BT55" s="9"/>
      <c r="BU55" s="9"/>
      <c r="BV55" s="9"/>
      <c r="BW55" s="153"/>
      <c r="BX55" s="9"/>
      <c r="BY55" s="9"/>
      <c r="BZ55" s="9"/>
      <c r="CA55" s="153"/>
      <c r="CB55" s="9"/>
      <c r="CC55" s="9"/>
      <c r="CD55" s="9"/>
      <c r="CE55" s="153"/>
      <c r="CF55" s="9"/>
      <c r="CG55" s="9"/>
      <c r="CH55" s="9"/>
      <c r="CI55" s="153"/>
      <c r="CJ55" s="9"/>
      <c r="CK55" s="9"/>
      <c r="CL55" s="9"/>
      <c r="CM55" s="153"/>
      <c r="CN55" s="9"/>
      <c r="CO55" s="9"/>
      <c r="CP55" s="9"/>
      <c r="CQ55" s="153"/>
      <c r="CR55" s="9"/>
      <c r="CS55" s="9"/>
      <c r="CT55" s="9"/>
      <c r="CU55" s="153"/>
      <c r="CV55" s="9"/>
      <c r="CW55" s="9"/>
      <c r="CX55" s="9"/>
      <c r="CY55" s="153"/>
      <c r="CZ55" s="9"/>
      <c r="DA55" s="9"/>
      <c r="DB55" s="9"/>
      <c r="DC55" s="153"/>
      <c r="DD55" s="9"/>
      <c r="DE55" s="9"/>
      <c r="DF55" s="9"/>
      <c r="DG55" s="153"/>
      <c r="DH55" s="9"/>
      <c r="DI55" s="9"/>
      <c r="DJ55" s="9"/>
      <c r="DK55" s="153"/>
      <c r="DL55" s="9"/>
      <c r="DM55" s="9"/>
      <c r="DN55" s="9"/>
      <c r="DO55" s="153"/>
      <c r="DP55" s="9"/>
      <c r="DQ55" s="9"/>
      <c r="DR55" s="9"/>
      <c r="DS55" s="153"/>
      <c r="DT55" s="9"/>
      <c r="DU55" s="9"/>
      <c r="DV55" s="9"/>
      <c r="DW55" s="153"/>
      <c r="DX55" s="9"/>
      <c r="DY55" s="9"/>
      <c r="DZ55" s="9"/>
      <c r="EA55" s="153"/>
      <c r="EB55" s="9"/>
      <c r="EC55" s="9"/>
      <c r="ED55" s="9"/>
      <c r="EE55" s="153"/>
      <c r="EF55" s="9"/>
      <c r="EG55" s="9"/>
      <c r="EH55" s="9"/>
      <c r="EI55" s="153"/>
      <c r="EJ55" s="9"/>
      <c r="EK55" s="9"/>
      <c r="EL55" s="9"/>
      <c r="EM55" s="153"/>
      <c r="EN55" s="9"/>
      <c r="EO55" s="9"/>
      <c r="EP55" s="9"/>
      <c r="EQ55" s="153"/>
      <c r="ER55" s="9"/>
      <c r="ES55" s="9"/>
      <c r="ET55" s="9"/>
      <c r="EU55" s="153"/>
      <c r="EV55" s="9"/>
      <c r="EW55" s="9"/>
      <c r="EX55" s="9"/>
      <c r="EY55" s="153"/>
      <c r="EZ55" s="9"/>
      <c r="FA55" s="9"/>
      <c r="FB55" s="9"/>
      <c r="FC55" s="153"/>
      <c r="FD55" s="9"/>
      <c r="FE55" s="9"/>
      <c r="FF55" s="9"/>
      <c r="FG55" s="153"/>
      <c r="FH55" s="9"/>
      <c r="FI55" s="9"/>
      <c r="FJ55" s="9"/>
      <c r="FK55" s="153"/>
      <c r="FL55" s="9"/>
      <c r="FM55" s="9"/>
      <c r="FN55" s="9"/>
      <c r="FO55" s="153"/>
      <c r="FP55" s="9"/>
      <c r="FQ55" s="9"/>
      <c r="FR55" s="9"/>
      <c r="FS55" s="153"/>
      <c r="FT55" s="9"/>
      <c r="FU55" s="9"/>
      <c r="FV55" s="9"/>
      <c r="FW55" s="153"/>
      <c r="FX55" s="9"/>
      <c r="FY55" s="9"/>
      <c r="FZ55" s="9"/>
      <c r="GA55" s="153"/>
      <c r="GB55" s="9"/>
      <c r="GC55" s="9"/>
      <c r="GD55" s="9"/>
      <c r="GE55" s="153"/>
      <c r="GF55" s="9"/>
      <c r="GG55" s="9"/>
      <c r="GH55" s="9"/>
      <c r="GJ55" s="9"/>
      <c r="GK55" s="9"/>
      <c r="GL55" s="9"/>
      <c r="GN55" s="9"/>
      <c r="GO55" s="9"/>
      <c r="GP55" s="9"/>
      <c r="GR55" s="9"/>
      <c r="GS55" s="9"/>
      <c r="GT55" s="9"/>
    </row>
    <row r="56" spans="2:203">
      <c r="B56" s="23"/>
      <c r="C56" s="9"/>
      <c r="D56" s="9"/>
      <c r="E56" s="9"/>
      <c r="F56" s="9"/>
      <c r="G56" s="9"/>
      <c r="H56" s="9"/>
      <c r="I56" s="9"/>
      <c r="J56" s="9"/>
      <c r="K56" s="153"/>
      <c r="L56" s="9"/>
      <c r="M56" s="9"/>
      <c r="N56" s="9"/>
      <c r="O56" s="153"/>
      <c r="P56" s="9"/>
      <c r="Q56" s="9"/>
      <c r="R56" s="9"/>
      <c r="S56" s="153"/>
      <c r="T56" s="9"/>
      <c r="U56" s="9"/>
      <c r="V56" s="9"/>
      <c r="W56" s="153"/>
      <c r="X56" s="9"/>
      <c r="Y56" s="9"/>
      <c r="Z56" s="9"/>
      <c r="AA56" s="153"/>
      <c r="AB56" s="9"/>
      <c r="AC56" s="9"/>
      <c r="AD56" s="9"/>
      <c r="AE56" s="153"/>
      <c r="AF56" s="9"/>
      <c r="AG56" s="9"/>
      <c r="AH56" s="9"/>
      <c r="AI56" s="153"/>
      <c r="AJ56" s="9"/>
      <c r="AK56" s="9"/>
      <c r="AL56" s="9"/>
      <c r="AM56" s="153"/>
      <c r="AN56" s="9"/>
      <c r="AO56" s="9"/>
      <c r="AP56" s="9"/>
      <c r="AQ56" s="153"/>
      <c r="AR56" s="9"/>
      <c r="AS56" s="9"/>
      <c r="AT56" s="9"/>
      <c r="AU56" s="153"/>
      <c r="AV56" s="9"/>
      <c r="AW56" s="9"/>
      <c r="AX56" s="9"/>
      <c r="AY56" s="153"/>
      <c r="AZ56" s="9"/>
      <c r="BA56" s="9"/>
      <c r="BB56" s="9"/>
      <c r="BC56" s="153"/>
      <c r="BD56" s="9"/>
      <c r="BE56" s="9"/>
      <c r="BF56" s="9"/>
      <c r="BG56" s="153"/>
      <c r="BH56" s="9"/>
      <c r="BI56" s="9"/>
      <c r="BJ56" s="9"/>
      <c r="BK56" s="153"/>
      <c r="BL56" s="9"/>
      <c r="BM56" s="9"/>
      <c r="BN56" s="9"/>
      <c r="BO56" s="153"/>
      <c r="BP56" s="9"/>
      <c r="BQ56" s="9"/>
      <c r="BR56" s="9"/>
      <c r="BS56" s="153"/>
      <c r="BT56" s="9"/>
      <c r="BU56" s="9"/>
      <c r="BV56" s="9"/>
      <c r="BW56" s="153"/>
      <c r="BX56" s="9"/>
      <c r="BY56" s="9"/>
      <c r="BZ56" s="9"/>
      <c r="CA56" s="153"/>
      <c r="CB56" s="9"/>
      <c r="CC56" s="9"/>
      <c r="CD56" s="9"/>
      <c r="CE56" s="153"/>
      <c r="CF56" s="9"/>
      <c r="CG56" s="9"/>
      <c r="CH56" s="9"/>
      <c r="CI56" s="153"/>
      <c r="CJ56" s="9"/>
      <c r="CK56" s="9"/>
      <c r="CL56" s="9"/>
      <c r="CM56" s="153"/>
      <c r="CN56" s="9"/>
      <c r="CO56" s="9"/>
      <c r="CP56" s="9"/>
      <c r="CQ56" s="153"/>
      <c r="CR56" s="9"/>
      <c r="CS56" s="9"/>
      <c r="CT56" s="9"/>
      <c r="CU56" s="153"/>
      <c r="CV56" s="9"/>
      <c r="CW56" s="9"/>
      <c r="CX56" s="9"/>
      <c r="CY56" s="153"/>
      <c r="CZ56" s="9"/>
      <c r="DA56" s="9"/>
      <c r="DB56" s="9"/>
      <c r="DC56" s="153"/>
      <c r="DD56" s="9"/>
      <c r="DE56" s="9"/>
      <c r="DF56" s="9"/>
      <c r="DG56" s="153"/>
      <c r="DH56" s="9"/>
      <c r="DI56" s="9"/>
      <c r="DJ56" s="9"/>
      <c r="DK56" s="153"/>
      <c r="DL56" s="9"/>
      <c r="DM56" s="9"/>
      <c r="DN56" s="9"/>
      <c r="DO56" s="153"/>
      <c r="DP56" s="9"/>
      <c r="DQ56" s="9"/>
      <c r="DR56" s="9"/>
      <c r="DS56" s="153"/>
      <c r="DT56" s="9"/>
      <c r="DU56" s="9"/>
      <c r="DV56" s="9"/>
      <c r="DW56" s="153"/>
      <c r="DX56" s="9"/>
      <c r="DY56" s="9"/>
      <c r="DZ56" s="9"/>
      <c r="EA56" s="153"/>
      <c r="EB56" s="9"/>
      <c r="EC56" s="9"/>
      <c r="ED56" s="9"/>
      <c r="EE56" s="153"/>
      <c r="EF56" s="9"/>
      <c r="EG56" s="9"/>
      <c r="EH56" s="9"/>
      <c r="EI56" s="153"/>
      <c r="EJ56" s="9"/>
      <c r="EK56" s="9"/>
      <c r="EL56" s="9"/>
      <c r="EM56" s="153"/>
      <c r="EN56" s="9"/>
      <c r="EO56" s="9"/>
      <c r="EP56" s="9"/>
      <c r="EQ56" s="153"/>
      <c r="ER56" s="9"/>
      <c r="ES56" s="9"/>
      <c r="ET56" s="9"/>
      <c r="EU56" s="153"/>
      <c r="EV56" s="9"/>
      <c r="EW56" s="9"/>
      <c r="EX56" s="9"/>
      <c r="EY56" s="153"/>
      <c r="EZ56" s="9"/>
      <c r="FA56" s="9"/>
      <c r="FB56" s="9"/>
      <c r="FC56" s="153"/>
      <c r="FD56" s="9"/>
      <c r="FE56" s="9"/>
      <c r="FF56" s="9"/>
      <c r="FG56" s="153"/>
      <c r="FH56" s="9"/>
      <c r="FI56" s="9"/>
      <c r="FJ56" s="9"/>
      <c r="FK56" s="153"/>
      <c r="FL56" s="9"/>
      <c r="FM56" s="9"/>
      <c r="FN56" s="9"/>
      <c r="FO56" s="153"/>
      <c r="FP56" s="9"/>
      <c r="FQ56" s="9"/>
      <c r="FR56" s="9"/>
      <c r="FS56" s="153"/>
      <c r="FT56" s="9"/>
      <c r="FU56" s="9"/>
      <c r="FV56" s="9"/>
      <c r="FW56" s="153"/>
      <c r="FX56" s="9"/>
      <c r="FY56" s="9"/>
      <c r="FZ56" s="9"/>
      <c r="GA56" s="153"/>
      <c r="GB56" s="9"/>
      <c r="GC56" s="9"/>
      <c r="GD56" s="9"/>
      <c r="GE56" s="153"/>
      <c r="GF56" s="9"/>
      <c r="GG56" s="9"/>
      <c r="GH56" s="9"/>
      <c r="GJ56" s="9"/>
      <c r="GK56" s="9"/>
      <c r="GL56" s="9"/>
      <c r="GN56" s="9"/>
      <c r="GO56" s="9"/>
      <c r="GP56" s="9"/>
      <c r="GR56" s="9"/>
      <c r="GS56" s="9"/>
      <c r="GT56" s="9"/>
    </row>
  </sheetData>
  <pageMargins left="0.25" right="0.25" top="0.75" bottom="0.75" header="0.3" footer="0.3"/>
  <pageSetup paperSize="9" scale="31" orientation="landscape" r:id="rId1"/>
  <customProperties>
    <customPr name="layoutContexts" r:id="rId2"/>
    <customPr name="SaveUndoMode" r:id="rId3"/>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AI82"/>
  <sheetViews>
    <sheetView showGridLines="0" zoomScaleNormal="100" zoomScaleSheetLayoutView="85" workbookViewId="0">
      <pane xSplit="2" ySplit="6" topLeftCell="R7" activePane="bottomRight" state="frozen"/>
      <selection activeCell="AM35" sqref="AM35"/>
      <selection pane="topRight" activeCell="AM35" sqref="AM35"/>
      <selection pane="bottomLeft" activeCell="AM35" sqref="AM35"/>
      <selection pane="bottomRight" activeCell="R6" sqref="R6"/>
    </sheetView>
  </sheetViews>
  <sheetFormatPr baseColWidth="10" defaultColWidth="9.140625" defaultRowHeight="12.75" outlineLevelCol="1"/>
  <cols>
    <col min="1" max="1" width="2.7109375" customWidth="1"/>
    <col min="2" max="2" width="55" bestFit="1" customWidth="1"/>
    <col min="3" max="3" width="14" hidden="1" customWidth="1" outlineLevel="1"/>
    <col min="4" max="5" width="14.140625" style="153" hidden="1" customWidth="1" outlineLevel="1"/>
    <col min="6" max="12" width="14.140625" hidden="1" customWidth="1" outlineLevel="1"/>
    <col min="13" max="13" width="14.140625" customWidth="1" collapsed="1"/>
    <col min="14" max="20" width="14.140625" customWidth="1"/>
    <col min="21" max="24" width="14.140625" hidden="1" customWidth="1" outlineLevel="1"/>
    <col min="25" max="25" width="14.140625" customWidth="1" collapsed="1"/>
    <col min="26" max="31" width="14.140625" customWidth="1"/>
    <col min="32" max="34" width="14.140625" style="153" customWidth="1"/>
  </cols>
  <sheetData>
    <row r="1" spans="2:35">
      <c r="B1" s="153"/>
      <c r="C1" s="153"/>
      <c r="F1" s="153"/>
      <c r="G1" s="153"/>
      <c r="H1" s="153"/>
      <c r="I1" s="153"/>
      <c r="J1" s="153"/>
      <c r="K1" s="153"/>
      <c r="L1" s="153"/>
      <c r="M1" s="153"/>
      <c r="N1" s="153"/>
      <c r="O1" s="153"/>
      <c r="P1" s="153"/>
      <c r="Q1" s="153"/>
      <c r="R1" s="153"/>
      <c r="S1" s="153"/>
      <c r="T1" s="153"/>
      <c r="U1" s="153"/>
      <c r="V1" s="153"/>
      <c r="W1" s="153"/>
      <c r="X1" s="153"/>
      <c r="Y1" s="153"/>
      <c r="Z1" s="153"/>
      <c r="AA1" s="153"/>
      <c r="AB1" s="15"/>
      <c r="AC1" s="15"/>
      <c r="AD1" s="15"/>
      <c r="AE1" s="15"/>
      <c r="AF1" s="15"/>
      <c r="AG1" s="15"/>
      <c r="AH1" s="15"/>
      <c r="AI1" s="153"/>
    </row>
    <row r="2" spans="2:35">
      <c r="B2" s="153"/>
      <c r="C2" s="153"/>
      <c r="F2" s="153"/>
      <c r="G2" s="153"/>
      <c r="H2" s="153"/>
      <c r="I2" s="153"/>
      <c r="J2" s="153"/>
      <c r="K2" s="153"/>
      <c r="L2" s="153"/>
      <c r="M2" s="153"/>
      <c r="N2" s="15"/>
      <c r="O2" s="15"/>
      <c r="P2" s="15"/>
      <c r="Q2" s="15"/>
      <c r="R2" s="15"/>
      <c r="S2" s="15"/>
      <c r="T2" s="15"/>
      <c r="U2" s="15"/>
      <c r="V2" s="153"/>
      <c r="W2" s="153"/>
      <c r="X2" s="153"/>
      <c r="Y2" s="153"/>
      <c r="Z2" s="153"/>
      <c r="AA2" s="153"/>
      <c r="AB2" s="146"/>
      <c r="AC2" s="146"/>
      <c r="AD2" s="146"/>
      <c r="AE2" s="146"/>
      <c r="AF2" s="146"/>
      <c r="AG2" s="146"/>
      <c r="AH2" s="146"/>
      <c r="AI2" s="153"/>
    </row>
    <row r="3" spans="2:35" s="4" customFormat="1">
      <c r="B3" s="5" t="s">
        <v>136</v>
      </c>
      <c r="C3" s="5"/>
      <c r="D3" s="5"/>
      <c r="E3" s="5"/>
      <c r="F3" s="5"/>
      <c r="G3" s="5"/>
      <c r="H3" s="5"/>
      <c r="I3" s="5"/>
      <c r="J3" s="5"/>
      <c r="K3" s="5"/>
      <c r="L3" s="5"/>
      <c r="M3" s="5"/>
      <c r="N3" s="5"/>
      <c r="O3" s="5"/>
      <c r="P3" s="5"/>
      <c r="Q3" s="82"/>
      <c r="R3" s="82"/>
      <c r="S3" s="82"/>
      <c r="T3" s="82"/>
      <c r="U3" s="82"/>
      <c r="V3" s="82"/>
      <c r="W3" s="82"/>
      <c r="X3" s="82"/>
      <c r="Y3" s="82"/>
      <c r="Z3" s="82"/>
      <c r="AA3" s="82"/>
      <c r="AB3" s="82"/>
      <c r="AC3" s="82"/>
      <c r="AD3" s="82"/>
      <c r="AE3" s="82"/>
      <c r="AF3" s="82"/>
      <c r="AG3" s="82"/>
      <c r="AH3" s="82"/>
    </row>
    <row r="4" spans="2:35">
      <c r="B4" s="153"/>
      <c r="C4" s="153"/>
      <c r="F4" s="153"/>
      <c r="G4" s="153"/>
      <c r="H4" s="153"/>
      <c r="I4" s="153"/>
      <c r="J4" s="153"/>
      <c r="K4" s="153"/>
      <c r="L4" s="83"/>
      <c r="M4" s="83"/>
      <c r="N4" s="83"/>
      <c r="O4" s="83"/>
      <c r="P4" s="83"/>
      <c r="Q4" s="83"/>
      <c r="R4" s="83"/>
      <c r="S4" s="83"/>
      <c r="T4" s="83"/>
      <c r="U4" s="83"/>
      <c r="V4" s="83"/>
      <c r="W4" s="83"/>
      <c r="X4" s="83"/>
      <c r="Y4" s="83"/>
      <c r="Z4" s="83"/>
      <c r="AA4" s="83"/>
      <c r="AB4" s="83"/>
      <c r="AC4" s="126"/>
      <c r="AD4" s="135"/>
      <c r="AE4" s="135"/>
      <c r="AF4" s="135"/>
      <c r="AG4" s="135"/>
      <c r="AH4" s="135"/>
      <c r="AI4" s="153"/>
    </row>
    <row r="5" spans="2:35">
      <c r="B5" s="95"/>
      <c r="C5" s="95"/>
      <c r="D5" s="107"/>
      <c r="E5" s="107"/>
      <c r="F5" s="107"/>
      <c r="G5" s="107"/>
      <c r="H5" s="107"/>
      <c r="I5" s="107"/>
      <c r="J5" s="107"/>
      <c r="K5" s="107"/>
      <c r="L5" s="107"/>
      <c r="M5" s="107"/>
      <c r="N5" s="107"/>
      <c r="O5" s="107"/>
      <c r="P5" s="108"/>
      <c r="Q5" s="108"/>
      <c r="R5" s="108"/>
      <c r="S5" s="108"/>
      <c r="T5" s="108"/>
      <c r="U5" s="108"/>
      <c r="V5" s="108"/>
      <c r="W5" s="108"/>
      <c r="X5" s="108"/>
      <c r="Y5" s="108"/>
      <c r="Z5" s="108"/>
      <c r="AA5" s="108"/>
      <c r="AB5" s="108"/>
      <c r="AC5" s="108"/>
      <c r="AD5" s="108"/>
      <c r="AE5" s="108"/>
      <c r="AF5" s="108"/>
      <c r="AG5" s="108"/>
      <c r="AH5" s="108"/>
      <c r="AI5" s="153"/>
    </row>
    <row r="6" spans="2:35">
      <c r="B6" s="95" t="s">
        <v>47</v>
      </c>
      <c r="C6" s="106" t="s">
        <v>48</v>
      </c>
      <c r="D6" s="106" t="s">
        <v>49</v>
      </c>
      <c r="E6" s="106" t="s">
        <v>50</v>
      </c>
      <c r="F6" s="106" t="s">
        <v>53</v>
      </c>
      <c r="G6" s="106" t="s">
        <v>56</v>
      </c>
      <c r="H6" s="109" t="s">
        <v>51</v>
      </c>
      <c r="I6" s="109" t="s">
        <v>62</v>
      </c>
      <c r="J6" s="109" t="s">
        <v>64</v>
      </c>
      <c r="K6" s="109" t="s">
        <v>67</v>
      </c>
      <c r="L6" s="109" t="s">
        <v>70</v>
      </c>
      <c r="M6" s="109" t="s">
        <v>71</v>
      </c>
      <c r="N6" s="109" t="s">
        <v>72</v>
      </c>
      <c r="O6" s="109" t="s">
        <v>74</v>
      </c>
      <c r="P6" s="110" t="s">
        <v>137</v>
      </c>
      <c r="Q6" s="109" t="s">
        <v>79</v>
      </c>
      <c r="R6" s="109" t="s">
        <v>80</v>
      </c>
      <c r="S6" s="109" t="s">
        <v>82</v>
      </c>
      <c r="T6" s="109" t="s">
        <v>138</v>
      </c>
      <c r="U6" s="109" t="s">
        <v>86</v>
      </c>
      <c r="V6" s="109" t="s">
        <v>87</v>
      </c>
      <c r="W6" s="109" t="s">
        <v>89</v>
      </c>
      <c r="X6" s="109" t="s">
        <v>91</v>
      </c>
      <c r="Y6" s="109" t="s">
        <v>93</v>
      </c>
      <c r="Z6" s="109" t="s">
        <v>94</v>
      </c>
      <c r="AA6" s="109" t="s">
        <v>96</v>
      </c>
      <c r="AB6" s="109" t="s">
        <v>98</v>
      </c>
      <c r="AC6" s="109" t="s">
        <v>100</v>
      </c>
      <c r="AD6" s="109" t="s">
        <v>101</v>
      </c>
      <c r="AE6" s="109" t="s">
        <v>103</v>
      </c>
      <c r="AF6" s="109" t="s">
        <v>105</v>
      </c>
      <c r="AG6" s="109" t="s">
        <v>260</v>
      </c>
      <c r="AH6" s="109" t="s">
        <v>261</v>
      </c>
      <c r="AI6" s="153"/>
    </row>
    <row r="7" spans="2:35" ht="5.0999999999999996" customHeight="1">
      <c r="B7" s="147"/>
      <c r="C7" s="153"/>
      <c r="D7" s="20"/>
      <c r="E7" s="20"/>
      <c r="F7" s="20"/>
      <c r="G7" s="20"/>
      <c r="H7" s="20"/>
      <c r="I7" s="20"/>
      <c r="J7" s="20"/>
      <c r="K7" s="20"/>
      <c r="L7" s="20"/>
      <c r="M7" s="20"/>
      <c r="N7" s="20"/>
      <c r="O7" s="20"/>
      <c r="P7" s="88"/>
      <c r="Q7" s="88"/>
      <c r="R7" s="88"/>
      <c r="S7" s="88"/>
      <c r="T7" s="88"/>
      <c r="U7" s="88"/>
      <c r="V7" s="88"/>
      <c r="W7" s="88"/>
      <c r="X7" s="88"/>
      <c r="Y7" s="88"/>
      <c r="Z7" s="88"/>
      <c r="AA7" s="88"/>
      <c r="AB7" s="88"/>
      <c r="AC7" s="88"/>
      <c r="AD7" s="88"/>
      <c r="AE7" s="88"/>
      <c r="AF7" s="88"/>
      <c r="AG7" s="88"/>
      <c r="AH7" s="88"/>
      <c r="AI7" s="153"/>
    </row>
    <row r="8" spans="2:35">
      <c r="B8" s="2" t="s">
        <v>139</v>
      </c>
      <c r="C8" s="153"/>
      <c r="D8" s="20"/>
      <c r="E8" s="20"/>
      <c r="F8" s="20"/>
      <c r="G8" s="20"/>
      <c r="H8" s="20"/>
      <c r="I8" s="20"/>
      <c r="J8" s="20"/>
      <c r="K8" s="20"/>
      <c r="L8" s="20"/>
      <c r="M8" s="20"/>
      <c r="N8" s="20"/>
      <c r="O8" s="20"/>
      <c r="P8" s="88"/>
      <c r="Q8" s="88"/>
      <c r="R8" s="88"/>
      <c r="S8" s="88"/>
      <c r="T8" s="88"/>
      <c r="U8" s="88"/>
      <c r="V8" s="88"/>
      <c r="W8" s="88"/>
      <c r="X8" s="88"/>
      <c r="Y8" s="88"/>
      <c r="Z8" s="88"/>
      <c r="AA8" s="88"/>
      <c r="AB8" s="88"/>
      <c r="AC8" s="88"/>
      <c r="AD8" s="88"/>
      <c r="AE8" s="88"/>
      <c r="AF8" s="88"/>
      <c r="AG8" s="88"/>
      <c r="AH8" s="88"/>
      <c r="AI8" s="153"/>
    </row>
    <row r="9" spans="2:35">
      <c r="B9" s="153" t="s">
        <v>140</v>
      </c>
      <c r="C9" s="34">
        <v>204.5</v>
      </c>
      <c r="D9" s="39">
        <v>206.9</v>
      </c>
      <c r="E9" s="39">
        <v>207.8</v>
      </c>
      <c r="F9" s="39">
        <v>198.8</v>
      </c>
      <c r="G9" s="39">
        <v>200.8</v>
      </c>
      <c r="H9" s="39">
        <v>209.923</v>
      </c>
      <c r="I9" s="40">
        <v>210.23139531999999</v>
      </c>
      <c r="J9" s="40">
        <v>211.16981497999998</v>
      </c>
      <c r="K9" s="40">
        <v>383.82919767999999</v>
      </c>
      <c r="L9" s="40">
        <v>648.57048144000009</v>
      </c>
      <c r="M9" s="40">
        <v>635.88760803000002</v>
      </c>
      <c r="N9" s="40">
        <v>628.75834594000003</v>
      </c>
      <c r="O9" s="40">
        <v>622.32367061000002</v>
      </c>
      <c r="P9" s="89">
        <v>604.69040309000002</v>
      </c>
      <c r="Q9" s="89">
        <v>599.37651201999995</v>
      </c>
      <c r="R9" s="89">
        <v>594.71619995000003</v>
      </c>
      <c r="S9" s="89">
        <v>601.53475023999999</v>
      </c>
      <c r="T9" s="89">
        <v>609.87021913000001</v>
      </c>
      <c r="U9" s="89">
        <v>628.14136598000005</v>
      </c>
      <c r="V9" s="89">
        <v>639.47336990999997</v>
      </c>
      <c r="W9" s="89">
        <v>642.47721745000001</v>
      </c>
      <c r="X9" s="120">
        <v>639.44044002999999</v>
      </c>
      <c r="Y9" s="89">
        <v>664.98379805999991</v>
      </c>
      <c r="Z9" s="89">
        <v>674.99629829999992</v>
      </c>
      <c r="AA9" s="89">
        <v>665.9340833</v>
      </c>
      <c r="AB9" s="89">
        <v>669.16620582000007</v>
      </c>
      <c r="AC9" s="89">
        <v>654.17816851999999</v>
      </c>
      <c r="AD9" s="89">
        <v>676.48987228999999</v>
      </c>
      <c r="AE9" s="89">
        <v>670.86058439999999</v>
      </c>
      <c r="AF9" s="89">
        <v>712.66250556</v>
      </c>
      <c r="AG9" s="89">
        <v>705.154</v>
      </c>
      <c r="AH9" s="89">
        <v>702.49199999999996</v>
      </c>
      <c r="AI9" s="153"/>
    </row>
    <row r="10" spans="2:35">
      <c r="B10" s="153" t="s">
        <v>141</v>
      </c>
      <c r="C10" s="34">
        <v>386.1</v>
      </c>
      <c r="D10" s="39">
        <v>380.7</v>
      </c>
      <c r="E10" s="39">
        <v>372.2</v>
      </c>
      <c r="F10" s="39">
        <v>371.7</v>
      </c>
      <c r="G10" s="39">
        <v>383.4</v>
      </c>
      <c r="H10" s="39">
        <v>381.82100000000003</v>
      </c>
      <c r="I10" s="40">
        <v>383.09801985000001</v>
      </c>
      <c r="J10" s="40">
        <v>392.55132843000001</v>
      </c>
      <c r="K10" s="40">
        <v>980.43867053999998</v>
      </c>
      <c r="L10" s="40">
        <v>1378.83639988</v>
      </c>
      <c r="M10" s="40">
        <v>1365.52866765</v>
      </c>
      <c r="N10" s="40">
        <v>1357.8006586700001</v>
      </c>
      <c r="O10" s="40">
        <v>1350.60861286</v>
      </c>
      <c r="P10" s="89">
        <v>1402.1337146600001</v>
      </c>
      <c r="Q10" s="89">
        <v>1393.9752170899999</v>
      </c>
      <c r="R10" s="89">
        <v>1387.7511477799999</v>
      </c>
      <c r="S10" s="89">
        <v>1383.10211108</v>
      </c>
      <c r="T10" s="89">
        <v>1389.9523334800001</v>
      </c>
      <c r="U10" s="89">
        <v>1388.4114356300001</v>
      </c>
      <c r="V10" s="89">
        <v>1384.1179521500001</v>
      </c>
      <c r="W10" s="89">
        <v>1384.8138899</v>
      </c>
      <c r="X10" s="120">
        <v>1258.7341233699999</v>
      </c>
      <c r="Y10" s="89">
        <v>1258.0987631099999</v>
      </c>
      <c r="Z10" s="89">
        <v>1251.2978348199999</v>
      </c>
      <c r="AA10" s="89">
        <v>1248.4509814100002</v>
      </c>
      <c r="AB10" s="89">
        <v>1273.9389263800001</v>
      </c>
      <c r="AC10" s="89">
        <v>1266.87955455</v>
      </c>
      <c r="AD10" s="89">
        <v>1257.3989701600001</v>
      </c>
      <c r="AE10" s="89">
        <v>1253.08885416</v>
      </c>
      <c r="AF10" s="89">
        <v>1117.46167575</v>
      </c>
      <c r="AG10" s="89">
        <v>1102.7670000000001</v>
      </c>
      <c r="AH10" s="89">
        <v>1092.0540000000001</v>
      </c>
      <c r="AI10" s="153"/>
    </row>
    <row r="11" spans="2:35">
      <c r="B11" s="153" t="s">
        <v>142</v>
      </c>
      <c r="C11" s="34">
        <v>0.5</v>
      </c>
      <c r="D11" s="39">
        <v>0.5</v>
      </c>
      <c r="E11" s="39">
        <v>0.5</v>
      </c>
      <c r="F11" s="39">
        <v>0.5</v>
      </c>
      <c r="G11" s="39">
        <v>0</v>
      </c>
      <c r="H11" s="39">
        <v>8.0000000000000002E-3</v>
      </c>
      <c r="I11" s="40">
        <v>0</v>
      </c>
      <c r="J11" s="40">
        <v>0</v>
      </c>
      <c r="K11" s="40">
        <v>0</v>
      </c>
      <c r="L11" s="40">
        <v>2.9999999999999997E-8</v>
      </c>
      <c r="M11" s="40">
        <v>2.9999999999999997E-8</v>
      </c>
      <c r="N11" s="40">
        <v>5.5200029999999997E-2</v>
      </c>
      <c r="O11" s="40">
        <v>2.9999999999999997E-8</v>
      </c>
      <c r="P11" s="89">
        <v>2.9999999999999997E-8</v>
      </c>
      <c r="Q11" s="89">
        <v>2.9999999999999997E-8</v>
      </c>
      <c r="R11" s="89">
        <v>2.9999999999999997E-8</v>
      </c>
      <c r="S11" s="89">
        <v>2.9999999999999997E-8</v>
      </c>
      <c r="T11" s="89">
        <v>2E-8</v>
      </c>
      <c r="U11" s="89">
        <v>7.0000000000000005E-8</v>
      </c>
      <c r="V11" s="89">
        <v>7.0000000000000005E-8</v>
      </c>
      <c r="W11" s="89">
        <v>7.0000000000000005E-8</v>
      </c>
      <c r="X11" s="120">
        <v>2.9999999999999997E-8</v>
      </c>
      <c r="Y11" s="89">
        <v>2.9999999999999997E-8</v>
      </c>
      <c r="Z11" s="89">
        <v>2.9999999999999997E-8</v>
      </c>
      <c r="AA11" s="89">
        <v>2.9999999999999997E-8</v>
      </c>
      <c r="AB11" s="89">
        <v>2.9999999999999997E-8</v>
      </c>
      <c r="AC11" s="89">
        <v>2.9999999999999997E-8</v>
      </c>
      <c r="AD11" s="89">
        <v>2.9999999999999997E-8</v>
      </c>
      <c r="AE11" s="89">
        <v>2.9999999999999997E-8</v>
      </c>
      <c r="AF11" s="89">
        <v>2.9999999999999997E-8</v>
      </c>
      <c r="AG11" s="89">
        <v>0</v>
      </c>
      <c r="AH11" s="89">
        <v>0</v>
      </c>
      <c r="AI11" s="153"/>
    </row>
    <row r="12" spans="2:35">
      <c r="B12" s="153" t="s">
        <v>143</v>
      </c>
      <c r="C12" s="34">
        <v>0.3</v>
      </c>
      <c r="D12" s="39">
        <v>0.3</v>
      </c>
      <c r="E12" s="39">
        <v>0.3</v>
      </c>
      <c r="F12" s="39">
        <v>0.3</v>
      </c>
      <c r="G12" s="39">
        <v>0.28299999999999997</v>
      </c>
      <c r="H12" s="39">
        <v>0.27600000000000002</v>
      </c>
      <c r="I12" s="40">
        <v>0.2834062</v>
      </c>
      <c r="J12" s="40">
        <v>0.33702446000000003</v>
      </c>
      <c r="K12" s="40">
        <v>0.36458091999999998</v>
      </c>
      <c r="L12" s="40">
        <v>0.31961224999999999</v>
      </c>
      <c r="M12" s="40">
        <v>0.31961224999999999</v>
      </c>
      <c r="N12" s="40">
        <v>0.32216871000000002</v>
      </c>
      <c r="O12" s="40">
        <v>0.32216871000000002</v>
      </c>
      <c r="P12" s="89">
        <v>0.38081219999999999</v>
      </c>
      <c r="Q12" s="89">
        <v>0.38081219999999999</v>
      </c>
      <c r="R12" s="89">
        <v>0.37581219999999999</v>
      </c>
      <c r="S12" s="89">
        <v>0.37581219999999999</v>
      </c>
      <c r="T12" s="120">
        <v>0.41623386999999995</v>
      </c>
      <c r="U12" s="120">
        <v>0.41623386999999995</v>
      </c>
      <c r="V12" s="120">
        <v>0.41623297999999997</v>
      </c>
      <c r="W12" s="120">
        <v>0.41623297999999997</v>
      </c>
      <c r="X12" s="120">
        <v>0.41140981999999998</v>
      </c>
      <c r="Y12" s="120">
        <v>0.41396628000000002</v>
      </c>
      <c r="Z12" s="120">
        <v>0.41396628000000002</v>
      </c>
      <c r="AA12" s="120">
        <v>0.41396628000000002</v>
      </c>
      <c r="AB12" s="120">
        <v>0.41396628000000002</v>
      </c>
      <c r="AC12" s="120">
        <v>0.41396628000000002</v>
      </c>
      <c r="AD12" s="120">
        <v>0.39345403000000001</v>
      </c>
      <c r="AE12" s="120">
        <v>0.39345403000000001</v>
      </c>
      <c r="AF12" s="120">
        <v>0.4412005</v>
      </c>
      <c r="AG12" s="120">
        <v>0.439</v>
      </c>
      <c r="AH12" s="120">
        <v>0.439</v>
      </c>
      <c r="AI12" s="153"/>
    </row>
    <row r="13" spans="2:35">
      <c r="B13" s="146" t="s">
        <v>144</v>
      </c>
      <c r="C13" s="123">
        <v>9.1999999999999993</v>
      </c>
      <c r="D13" s="40">
        <v>9.3000000000000007</v>
      </c>
      <c r="E13" s="40">
        <v>9.4</v>
      </c>
      <c r="F13" s="40">
        <v>9.5</v>
      </c>
      <c r="G13" s="40">
        <v>0</v>
      </c>
      <c r="H13" s="40">
        <v>0</v>
      </c>
      <c r="I13" s="40">
        <v>0</v>
      </c>
      <c r="J13" s="40">
        <v>9.2328070000000012E-2</v>
      </c>
      <c r="K13" s="40">
        <v>8.977460000000001E-2</v>
      </c>
      <c r="L13" s="40">
        <v>0.16362636999999999</v>
      </c>
      <c r="M13" s="40">
        <v>0.15871325</v>
      </c>
      <c r="N13" s="40">
        <v>0.15540361999999999</v>
      </c>
      <c r="O13" s="40">
        <v>0</v>
      </c>
      <c r="P13" s="89">
        <v>0</v>
      </c>
      <c r="Q13" s="89">
        <v>0</v>
      </c>
      <c r="R13" s="89">
        <v>0</v>
      </c>
      <c r="S13" s="89">
        <v>0</v>
      </c>
      <c r="T13" s="89">
        <v>0</v>
      </c>
      <c r="U13" s="89">
        <v>0</v>
      </c>
      <c r="V13" s="89">
        <v>0</v>
      </c>
      <c r="W13" s="89">
        <v>0</v>
      </c>
      <c r="X13" s="89">
        <v>0</v>
      </c>
      <c r="Y13" s="89">
        <v>0</v>
      </c>
      <c r="Z13" s="89">
        <v>0</v>
      </c>
      <c r="AA13" s="89">
        <v>0</v>
      </c>
      <c r="AB13" s="89">
        <v>0</v>
      </c>
      <c r="AC13" s="89">
        <v>0</v>
      </c>
      <c r="AD13" s="89">
        <v>0</v>
      </c>
      <c r="AE13" s="89">
        <v>0</v>
      </c>
      <c r="AF13" s="89">
        <v>0</v>
      </c>
      <c r="AG13" s="89">
        <v>0</v>
      </c>
      <c r="AH13" s="89">
        <v>0</v>
      </c>
      <c r="AI13" s="153"/>
    </row>
    <row r="14" spans="2:35">
      <c r="B14" s="153" t="s">
        <v>145</v>
      </c>
      <c r="C14" s="34">
        <v>0.8</v>
      </c>
      <c r="D14" s="39">
        <v>0.9</v>
      </c>
      <c r="E14" s="39">
        <v>1.5</v>
      </c>
      <c r="F14" s="39">
        <v>1.1000000000000001</v>
      </c>
      <c r="G14" s="39">
        <v>1.1000000000000001</v>
      </c>
      <c r="H14" s="39">
        <v>1.1480000000000001</v>
      </c>
      <c r="I14" s="40">
        <v>1.1480746000000002</v>
      </c>
      <c r="J14" s="40">
        <v>0.34857459999999996</v>
      </c>
      <c r="K14" s="40">
        <v>0.58443022999999994</v>
      </c>
      <c r="L14" s="40">
        <v>0.47573413000000003</v>
      </c>
      <c r="M14" s="40">
        <v>2.7624592699999999</v>
      </c>
      <c r="N14" s="40">
        <v>5.6350580899999994</v>
      </c>
      <c r="O14" s="40">
        <v>11.39648066</v>
      </c>
      <c r="P14" s="89">
        <v>5.8689306400000003</v>
      </c>
      <c r="Q14" s="89">
        <v>6.9278228200000003</v>
      </c>
      <c r="R14" s="89">
        <v>8.5411344700000011</v>
      </c>
      <c r="S14" s="89">
        <v>5.8350531099999996</v>
      </c>
      <c r="T14" s="89">
        <v>3.2049627300000001</v>
      </c>
      <c r="U14" s="89">
        <v>5.0033910400000003</v>
      </c>
      <c r="V14" s="89">
        <v>9.01792558</v>
      </c>
      <c r="W14" s="89">
        <v>7.8169857699999996</v>
      </c>
      <c r="X14" s="89">
        <v>1.96266622</v>
      </c>
      <c r="Y14" s="89">
        <v>1.88712006</v>
      </c>
      <c r="Z14" s="89">
        <v>2.0110071700000001</v>
      </c>
      <c r="AA14" s="89">
        <v>2.6204409899999996</v>
      </c>
      <c r="AB14" s="89">
        <v>3.96799598</v>
      </c>
      <c r="AC14" s="89">
        <v>5.6285219600000005</v>
      </c>
      <c r="AD14" s="89">
        <v>3.3964426300000001</v>
      </c>
      <c r="AE14" s="89">
        <v>3.7525593600000002</v>
      </c>
      <c r="AF14" s="89">
        <v>9.4039892000000016</v>
      </c>
      <c r="AG14" s="89">
        <v>13.122</v>
      </c>
      <c r="AH14" s="89">
        <v>10.922000000000001</v>
      </c>
      <c r="AI14" s="153"/>
    </row>
    <row r="15" spans="2:35">
      <c r="B15" s="153" t="s">
        <v>146</v>
      </c>
      <c r="C15" s="34">
        <v>0.2</v>
      </c>
      <c r="D15" s="39">
        <v>0.1</v>
      </c>
      <c r="E15" s="39">
        <v>0</v>
      </c>
      <c r="F15" s="39">
        <v>0</v>
      </c>
      <c r="G15" s="39">
        <v>7.5999999999999998E-2</v>
      </c>
      <c r="H15" s="39">
        <v>7.2000000000000008E-2</v>
      </c>
      <c r="I15" s="40">
        <v>1.8047899199999999</v>
      </c>
      <c r="J15" s="40">
        <v>1.7549895200000001</v>
      </c>
      <c r="K15" s="40">
        <v>2.8202922400000001</v>
      </c>
      <c r="L15" s="40">
        <v>4.3396514699999997</v>
      </c>
      <c r="M15" s="40">
        <v>4.1507463900000001</v>
      </c>
      <c r="N15" s="40">
        <v>3.9778897099999999</v>
      </c>
      <c r="O15" s="40">
        <v>3.8021166800000001</v>
      </c>
      <c r="P15" s="89">
        <v>3.7265894100000003</v>
      </c>
      <c r="Q15" s="89">
        <v>3.5625036699999999</v>
      </c>
      <c r="R15" s="89">
        <v>3.5625036699999999</v>
      </c>
      <c r="S15" s="89">
        <v>3.8170085899999999</v>
      </c>
      <c r="T15" s="89">
        <v>3.2462315400000001</v>
      </c>
      <c r="U15" s="89">
        <v>3.0977943199999998</v>
      </c>
      <c r="V15" s="89">
        <v>3.4209724500000003</v>
      </c>
      <c r="W15" s="89">
        <v>2.8979039599999998</v>
      </c>
      <c r="X15" s="89">
        <v>2.7802898900000002</v>
      </c>
      <c r="Y15" s="89">
        <v>2.5609905899999998</v>
      </c>
      <c r="Z15" s="89">
        <v>2.3326346200000003</v>
      </c>
      <c r="AA15" s="89">
        <v>5.2098100000000001E-2</v>
      </c>
      <c r="AB15" s="89">
        <v>1.93744045</v>
      </c>
      <c r="AC15" s="89">
        <v>1.8283093899999998</v>
      </c>
      <c r="AD15" s="89">
        <v>1.6558570700000002</v>
      </c>
      <c r="AE15" s="89">
        <v>1.9317210300000001</v>
      </c>
      <c r="AF15" s="89">
        <v>2.4018694599999999</v>
      </c>
      <c r="AG15" s="89">
        <v>2.2269999999999999</v>
      </c>
      <c r="AH15" s="89">
        <v>2.1059999999999999</v>
      </c>
      <c r="AI15" s="153"/>
    </row>
    <row r="16" spans="2:35">
      <c r="B16" s="153" t="s">
        <v>147</v>
      </c>
      <c r="C16" s="34"/>
      <c r="D16" s="39"/>
      <c r="E16" s="39"/>
      <c r="F16" s="39"/>
      <c r="G16" s="39"/>
      <c r="H16" s="39"/>
      <c r="I16" s="40">
        <v>2.3388267300000001</v>
      </c>
      <c r="J16" s="40">
        <v>0</v>
      </c>
      <c r="K16" s="40">
        <v>1.5552599999999999E-3</v>
      </c>
      <c r="L16" s="40">
        <v>9.9071939999999997E-2</v>
      </c>
      <c r="M16" s="40">
        <v>3.48738E-3</v>
      </c>
      <c r="N16" s="40">
        <v>0</v>
      </c>
      <c r="O16" s="40">
        <v>0</v>
      </c>
      <c r="P16" s="89">
        <v>2.6847199599999998</v>
      </c>
      <c r="Q16" s="89">
        <v>1.8758282900000001</v>
      </c>
      <c r="R16" s="89">
        <v>2.0659291</v>
      </c>
      <c r="S16" s="89">
        <v>2.09101874</v>
      </c>
      <c r="T16" s="89">
        <v>2.0096866900000001</v>
      </c>
      <c r="U16" s="89">
        <v>1.69920768</v>
      </c>
      <c r="V16" s="89">
        <v>1.2928946399999999</v>
      </c>
      <c r="W16" s="89">
        <v>1.4893172800000001</v>
      </c>
      <c r="X16" s="89">
        <v>1.59905849</v>
      </c>
      <c r="Y16" s="89">
        <v>1.4276791000000002</v>
      </c>
      <c r="Z16" s="89">
        <v>1.1750410800000002</v>
      </c>
      <c r="AA16" s="89">
        <v>1.1088791299999998</v>
      </c>
      <c r="AB16" s="89">
        <v>4.0960844500000002</v>
      </c>
      <c r="AC16" s="89">
        <v>3.593769</v>
      </c>
      <c r="AD16" s="89">
        <v>2.9698075099999999</v>
      </c>
      <c r="AE16" s="89">
        <v>3.45140256</v>
      </c>
      <c r="AF16" s="89">
        <v>0.13738139999999999</v>
      </c>
      <c r="AG16" s="89">
        <v>0</v>
      </c>
      <c r="AH16" s="89">
        <v>0</v>
      </c>
      <c r="AI16" s="153"/>
    </row>
    <row r="17" spans="2:35" ht="5.0999999999999996" customHeight="1">
      <c r="B17" s="153"/>
      <c r="C17" s="34"/>
      <c r="D17" s="39"/>
      <c r="E17" s="39"/>
      <c r="F17" s="39"/>
      <c r="G17" s="39"/>
      <c r="H17" s="39"/>
      <c r="I17" s="40"/>
      <c r="J17" s="40"/>
      <c r="K17" s="40"/>
      <c r="L17" s="40"/>
      <c r="M17" s="40"/>
      <c r="N17" s="40"/>
      <c r="O17" s="40"/>
      <c r="P17" s="89"/>
      <c r="Q17" s="89"/>
      <c r="R17" s="89"/>
      <c r="S17" s="89"/>
      <c r="T17" s="89"/>
      <c r="U17" s="89"/>
      <c r="V17" s="89"/>
      <c r="W17" s="89"/>
      <c r="X17" s="89"/>
      <c r="Y17" s="89"/>
      <c r="Z17" s="89"/>
      <c r="AA17" s="89"/>
      <c r="AB17" s="89"/>
      <c r="AC17" s="89"/>
      <c r="AD17" s="89"/>
      <c r="AE17" s="89"/>
      <c r="AF17" s="89"/>
      <c r="AG17" s="89"/>
      <c r="AH17" s="89"/>
      <c r="AI17" s="153"/>
    </row>
    <row r="18" spans="2:35" s="6" customFormat="1">
      <c r="B18" s="7" t="s">
        <v>148</v>
      </c>
      <c r="C18" s="42">
        <v>601.70000000000005</v>
      </c>
      <c r="D18" s="43">
        <v>598.70000000000005</v>
      </c>
      <c r="E18" s="43">
        <v>591.70000000000005</v>
      </c>
      <c r="F18" s="43">
        <v>581.9</v>
      </c>
      <c r="G18" s="43">
        <v>585.65900000000011</v>
      </c>
      <c r="H18" s="43">
        <v>593.24800000000005</v>
      </c>
      <c r="I18" s="73">
        <v>598.90451261999988</v>
      </c>
      <c r="J18" s="73">
        <v>606.25406005999992</v>
      </c>
      <c r="K18" s="73">
        <v>1368.1285014699999</v>
      </c>
      <c r="L18" s="73">
        <v>2032.8045775100002</v>
      </c>
      <c r="M18" s="73">
        <v>2008.8112942499999</v>
      </c>
      <c r="N18" s="73">
        <v>1996.70472477</v>
      </c>
      <c r="O18" s="73">
        <v>1988.4530495499998</v>
      </c>
      <c r="P18" s="90">
        <v>2019.48516999</v>
      </c>
      <c r="Q18" s="90">
        <v>2006.0986961199999</v>
      </c>
      <c r="R18" s="90">
        <v>1997.0127271999997</v>
      </c>
      <c r="S18" s="90">
        <v>1996.7557539899997</v>
      </c>
      <c r="T18" s="90">
        <v>2008.6996674600002</v>
      </c>
      <c r="U18" s="90">
        <v>2026.7694285900002</v>
      </c>
      <c r="V18" s="90">
        <v>2037.7393477799999</v>
      </c>
      <c r="W18" s="90">
        <v>2039.9115474099997</v>
      </c>
      <c r="X18" s="90">
        <v>1904.9279878499999</v>
      </c>
      <c r="Y18" s="90">
        <v>1929.3723172299997</v>
      </c>
      <c r="Z18" s="90">
        <v>1932.2267823</v>
      </c>
      <c r="AA18" s="90">
        <v>1918.5804492400002</v>
      </c>
      <c r="AB18" s="90">
        <v>1953.5206193900003</v>
      </c>
      <c r="AC18" s="90">
        <v>1932.52228973</v>
      </c>
      <c r="AD18" s="90">
        <v>1942.3044037199998</v>
      </c>
      <c r="AE18" s="90">
        <v>1933.47857557</v>
      </c>
      <c r="AF18" s="90">
        <v>1842.5086218999998</v>
      </c>
      <c r="AG18" s="90">
        <v>1823.7190000000001</v>
      </c>
      <c r="AH18" s="90">
        <v>1808.0219999999999</v>
      </c>
    </row>
    <row r="19" spans="2:35" ht="4.9000000000000004" customHeight="1">
      <c r="B19" s="153"/>
      <c r="C19" s="34"/>
      <c r="D19" s="39"/>
      <c r="E19" s="39"/>
      <c r="F19" s="39"/>
      <c r="G19" s="39"/>
      <c r="H19" s="39"/>
      <c r="I19" s="40"/>
      <c r="J19" s="40"/>
      <c r="K19" s="40"/>
      <c r="L19" s="40"/>
      <c r="M19" s="40"/>
      <c r="N19" s="40"/>
      <c r="O19" s="40"/>
      <c r="P19" s="89"/>
      <c r="Q19" s="89"/>
      <c r="R19" s="89"/>
      <c r="S19" s="89"/>
      <c r="T19" s="89"/>
      <c r="U19" s="89"/>
      <c r="V19" s="89"/>
      <c r="W19" s="89"/>
      <c r="X19" s="89"/>
      <c r="Y19" s="89"/>
      <c r="Z19" s="89"/>
      <c r="AA19" s="89"/>
      <c r="AB19" s="130"/>
      <c r="AC19" s="89"/>
      <c r="AD19" s="89"/>
      <c r="AE19" s="89"/>
      <c r="AF19" s="89"/>
      <c r="AG19" s="89"/>
      <c r="AH19" s="89"/>
      <c r="AI19" s="153"/>
    </row>
    <row r="20" spans="2:35">
      <c r="B20" s="2" t="s">
        <v>149</v>
      </c>
      <c r="C20" s="34"/>
      <c r="D20" s="39"/>
      <c r="E20" s="39"/>
      <c r="F20" s="39"/>
      <c r="G20" s="39"/>
      <c r="H20" s="39"/>
      <c r="I20" s="40"/>
      <c r="J20" s="40"/>
      <c r="K20" s="40"/>
      <c r="L20" s="40"/>
      <c r="M20" s="40"/>
      <c r="N20" s="40"/>
      <c r="O20" s="40"/>
      <c r="P20" s="89"/>
      <c r="Q20" s="89"/>
      <c r="R20" s="89"/>
      <c r="S20" s="89"/>
      <c r="T20" s="89"/>
      <c r="U20" s="89"/>
      <c r="V20" s="89"/>
      <c r="W20" s="89"/>
      <c r="X20" s="89"/>
      <c r="Y20" s="89"/>
      <c r="Z20" s="89"/>
      <c r="AA20" s="89"/>
      <c r="AB20" s="130"/>
      <c r="AC20" s="89"/>
      <c r="AD20" s="89"/>
      <c r="AE20" s="89"/>
      <c r="AF20" s="89"/>
      <c r="AG20" s="89"/>
      <c r="AH20" s="89"/>
      <c r="AI20" s="153"/>
    </row>
    <row r="21" spans="2:35">
      <c r="B21" s="153" t="s">
        <v>150</v>
      </c>
      <c r="C21" s="34">
        <v>1.5</v>
      </c>
      <c r="D21" s="39">
        <v>2.5</v>
      </c>
      <c r="E21" s="39">
        <v>1.7</v>
      </c>
      <c r="F21" s="39">
        <v>1.9</v>
      </c>
      <c r="G21" s="39">
        <v>2.5</v>
      </c>
      <c r="H21" s="39">
        <v>3.3420000000000001</v>
      </c>
      <c r="I21" s="40">
        <v>4.4175391699999995</v>
      </c>
      <c r="J21" s="40">
        <v>4.7336244900000004</v>
      </c>
      <c r="K21" s="40">
        <v>6.7166292099999998</v>
      </c>
      <c r="L21" s="40">
        <v>10.120683319999999</v>
      </c>
      <c r="M21" s="40">
        <v>11.823300740000001</v>
      </c>
      <c r="N21" s="40">
        <v>11.221214960000001</v>
      </c>
      <c r="O21" s="40">
        <v>10.58044737</v>
      </c>
      <c r="P21" s="89">
        <v>4.2236272699999997</v>
      </c>
      <c r="Q21" s="89">
        <v>6.3865856299999999</v>
      </c>
      <c r="R21" s="89">
        <v>10.476796800000001</v>
      </c>
      <c r="S21" s="89">
        <v>11.108205880000002</v>
      </c>
      <c r="T21" s="89">
        <v>10.928192340000001</v>
      </c>
      <c r="U21" s="89">
        <v>16.056054169999999</v>
      </c>
      <c r="V21" s="89">
        <v>13.458422839999999</v>
      </c>
      <c r="W21" s="89">
        <v>14.51050319</v>
      </c>
      <c r="X21" s="89">
        <v>8.61490987</v>
      </c>
      <c r="Y21" s="89">
        <v>8.6071865600000006</v>
      </c>
      <c r="Z21" s="89">
        <v>7.6179425499999995</v>
      </c>
      <c r="AA21" s="89">
        <v>7.0841491400000001</v>
      </c>
      <c r="AB21" s="89">
        <v>5.5864030300000005</v>
      </c>
      <c r="AC21" s="89">
        <v>6.2693404500000005</v>
      </c>
      <c r="AD21" s="89">
        <v>6.4290803899999993</v>
      </c>
      <c r="AE21" s="89">
        <v>6.7339169000000005</v>
      </c>
      <c r="AF21" s="89">
        <v>5.4508909400000007</v>
      </c>
      <c r="AG21" s="89">
        <v>5.1029999999999998</v>
      </c>
      <c r="AH21" s="89">
        <v>4.2240000000000002</v>
      </c>
      <c r="AI21" s="153"/>
    </row>
    <row r="22" spans="2:35">
      <c r="B22" s="153" t="s">
        <v>151</v>
      </c>
      <c r="C22" s="34">
        <v>16.3</v>
      </c>
      <c r="D22" s="39">
        <v>18.5</v>
      </c>
      <c r="E22" s="39">
        <v>18.899999999999999</v>
      </c>
      <c r="F22" s="39">
        <v>24</v>
      </c>
      <c r="G22" s="39">
        <v>21.2</v>
      </c>
      <c r="H22" s="39">
        <v>19.115000000000002</v>
      </c>
      <c r="I22" s="40">
        <v>27.463070579999997</v>
      </c>
      <c r="J22" s="40">
        <v>28.861176440000001</v>
      </c>
      <c r="K22" s="40">
        <v>26.448449309999997</v>
      </c>
      <c r="L22" s="40">
        <v>39.592412179999997</v>
      </c>
      <c r="M22" s="40">
        <v>45.828861799999999</v>
      </c>
      <c r="N22" s="40">
        <v>48.848554280000002</v>
      </c>
      <c r="O22" s="40">
        <v>50.801968649999999</v>
      </c>
      <c r="P22" s="89">
        <v>48.250881030000002</v>
      </c>
      <c r="Q22" s="89">
        <v>43.364573249999999</v>
      </c>
      <c r="R22" s="89">
        <v>49.383555810000004</v>
      </c>
      <c r="S22" s="89">
        <v>55.008573399999996</v>
      </c>
      <c r="T22" s="89">
        <v>54.728458799999999</v>
      </c>
      <c r="U22" s="89">
        <v>65.920017790000003</v>
      </c>
      <c r="V22" s="89">
        <v>69.146296640000003</v>
      </c>
      <c r="W22" s="89">
        <v>67.192984249999995</v>
      </c>
      <c r="X22" s="89">
        <v>56.209263840000006</v>
      </c>
      <c r="Y22" s="89">
        <v>66.754463099999995</v>
      </c>
      <c r="Z22" s="89">
        <v>68.420484129999991</v>
      </c>
      <c r="AA22" s="89">
        <v>66.499899689999992</v>
      </c>
      <c r="AB22" s="89">
        <v>61.785425049999994</v>
      </c>
      <c r="AC22" s="89">
        <v>70.936393769999995</v>
      </c>
      <c r="AD22" s="89">
        <v>68.909584480000007</v>
      </c>
      <c r="AE22" s="89">
        <v>58.850238350000005</v>
      </c>
      <c r="AF22" s="89">
        <v>52.423249159999997</v>
      </c>
      <c r="AG22" s="89">
        <v>60.987000000000002</v>
      </c>
      <c r="AH22" s="89">
        <v>62.390999999999998</v>
      </c>
      <c r="AI22" s="153"/>
    </row>
    <row r="23" spans="2:35">
      <c r="B23" s="153" t="s">
        <v>144</v>
      </c>
      <c r="C23" s="34">
        <v>2.9</v>
      </c>
      <c r="D23" s="39">
        <v>6</v>
      </c>
      <c r="E23" s="39">
        <v>2.2000000000000002</v>
      </c>
      <c r="F23" s="39">
        <v>4.0999999999999996</v>
      </c>
      <c r="G23" s="39">
        <v>2.4</v>
      </c>
      <c r="H23" s="39">
        <v>3.129</v>
      </c>
      <c r="I23" s="40">
        <v>5.0205950799999997</v>
      </c>
      <c r="J23" s="40">
        <v>0.19023077999999999</v>
      </c>
      <c r="K23" s="40">
        <v>2.3031556499999999</v>
      </c>
      <c r="L23" s="40">
        <v>3.5793639599999998</v>
      </c>
      <c r="M23" s="40">
        <v>3.7798460600000001</v>
      </c>
      <c r="N23" s="40">
        <v>3.0908751200000002</v>
      </c>
      <c r="O23" s="40">
        <v>3.3940745200000002</v>
      </c>
      <c r="P23" s="89">
        <v>8.8277469999999997E-2</v>
      </c>
      <c r="Q23" s="89">
        <v>0.19976523000000002</v>
      </c>
      <c r="R23" s="89">
        <v>1.0250459999999999E-2</v>
      </c>
      <c r="S23" s="89">
        <v>1.023103E-2</v>
      </c>
      <c r="T23" s="89">
        <v>1.2042590000000001E-2</v>
      </c>
      <c r="U23" s="89">
        <v>7.6360899999999999E-3</v>
      </c>
      <c r="V23" s="89">
        <v>1.8218499999999999E-3</v>
      </c>
      <c r="W23" s="89">
        <v>5.8254999999999993E-4</v>
      </c>
      <c r="X23" s="89">
        <v>5.5811000000000003E-3</v>
      </c>
      <c r="Y23" s="89">
        <v>6.3367500000000004E-3</v>
      </c>
      <c r="Z23" s="89">
        <v>6.3367500000000004E-3</v>
      </c>
      <c r="AA23" s="89">
        <v>6.3367500000000004E-3</v>
      </c>
      <c r="AB23" s="89">
        <v>1.1370450000000001E-2</v>
      </c>
      <c r="AC23" s="89">
        <v>0.35383033000000003</v>
      </c>
      <c r="AD23" s="89">
        <v>0.29100452000000004</v>
      </c>
      <c r="AE23" s="89">
        <v>0.35787220000000003</v>
      </c>
      <c r="AF23" s="89">
        <v>0.24979442999999998</v>
      </c>
      <c r="AG23" s="89">
        <v>0.22600000000000001</v>
      </c>
      <c r="AH23" s="89">
        <v>0.27</v>
      </c>
      <c r="AI23" s="153"/>
    </row>
    <row r="24" spans="2:35">
      <c r="B24" s="153" t="s">
        <v>152</v>
      </c>
      <c r="C24" s="34">
        <v>3.8</v>
      </c>
      <c r="D24" s="39">
        <v>18.600000000000001</v>
      </c>
      <c r="E24" s="39">
        <v>7.1</v>
      </c>
      <c r="F24" s="39">
        <v>8.9</v>
      </c>
      <c r="G24" s="39">
        <v>2.1</v>
      </c>
      <c r="H24" s="39">
        <v>4.6619999999999999</v>
      </c>
      <c r="I24" s="40">
        <v>14.21521617</v>
      </c>
      <c r="J24" s="40">
        <v>2.3823568799999997</v>
      </c>
      <c r="K24" s="40">
        <v>4.6333033200000004</v>
      </c>
      <c r="L24" s="40">
        <v>14.1064284</v>
      </c>
      <c r="M24" s="40">
        <v>13.990402119999999</v>
      </c>
      <c r="N24" s="40">
        <v>11.784539559999999</v>
      </c>
      <c r="O24" s="40">
        <v>14.840090630000001</v>
      </c>
      <c r="P24" s="89">
        <v>10.356358090000001</v>
      </c>
      <c r="Q24" s="89">
        <v>14.672990199999999</v>
      </c>
      <c r="R24" s="89">
        <v>23.247954419999999</v>
      </c>
      <c r="S24" s="89">
        <v>17.010464970000001</v>
      </c>
      <c r="T24" s="89">
        <v>19.504593889999999</v>
      </c>
      <c r="U24" s="89">
        <v>22.119864219999997</v>
      </c>
      <c r="V24" s="89">
        <v>18.459766259999999</v>
      </c>
      <c r="W24" s="89">
        <v>17.09867822</v>
      </c>
      <c r="X24" s="89">
        <v>21.342934799999998</v>
      </c>
      <c r="Y24" s="89">
        <v>22.623280519999998</v>
      </c>
      <c r="Z24" s="89">
        <v>22.375472039999998</v>
      </c>
      <c r="AA24" s="89">
        <v>18.226959700000002</v>
      </c>
      <c r="AB24" s="89">
        <v>19.172927470000001</v>
      </c>
      <c r="AC24" s="89">
        <v>19.918025629999999</v>
      </c>
      <c r="AD24" s="89">
        <v>15.55202955</v>
      </c>
      <c r="AE24" s="89">
        <v>10.578605749999999</v>
      </c>
      <c r="AF24" s="89">
        <v>14.592747839999999</v>
      </c>
      <c r="AG24" s="89">
        <v>13.242000000000001</v>
      </c>
      <c r="AH24" s="89">
        <v>13.99</v>
      </c>
      <c r="AI24" s="153"/>
    </row>
    <row r="25" spans="2:35">
      <c r="B25" s="146" t="s">
        <v>153</v>
      </c>
      <c r="C25" s="34">
        <v>3.7</v>
      </c>
      <c r="D25" s="39">
        <v>1.1000000000000001</v>
      </c>
      <c r="E25" s="39">
        <v>0.9</v>
      </c>
      <c r="F25" s="39">
        <v>2.5</v>
      </c>
      <c r="G25" s="39">
        <v>9.9</v>
      </c>
      <c r="H25" s="39">
        <v>13.082000000000001</v>
      </c>
      <c r="I25" s="40">
        <v>13.37505152</v>
      </c>
      <c r="J25" s="40">
        <v>11.82896968</v>
      </c>
      <c r="K25" s="40">
        <v>11.035406119999999</v>
      </c>
      <c r="L25" s="40">
        <v>0.30272175000000001</v>
      </c>
      <c r="M25" s="40">
        <v>0.41881346999999997</v>
      </c>
      <c r="N25" s="40">
        <v>0.45020333000000001</v>
      </c>
      <c r="O25" s="40">
        <v>0.93225301999999999</v>
      </c>
      <c r="P25" s="89">
        <v>0.22850689999999999</v>
      </c>
      <c r="Q25" s="89">
        <v>0.16933098000000002</v>
      </c>
      <c r="R25" s="89">
        <v>0.27303695</v>
      </c>
      <c r="S25" s="89">
        <v>9.8457820000000001E-2</v>
      </c>
      <c r="T25" s="89">
        <v>0.60742852000000003</v>
      </c>
      <c r="U25" s="89">
        <v>9.8230770000000009E-2</v>
      </c>
      <c r="V25" s="89">
        <v>0.25452343999999999</v>
      </c>
      <c r="W25" s="89">
        <v>0.25452343999999999</v>
      </c>
      <c r="X25" s="89">
        <v>0.24941151</v>
      </c>
      <c r="Y25" s="89">
        <v>1.8268630000000001E-2</v>
      </c>
      <c r="Z25" s="89">
        <v>1.8268630000000001E-2</v>
      </c>
      <c r="AA25" s="89">
        <v>2.4377399999999999E-3</v>
      </c>
      <c r="AB25" s="89">
        <v>2.4377399999999999E-3</v>
      </c>
      <c r="AC25" s="89">
        <v>2.4377399999999999E-3</v>
      </c>
      <c r="AD25" s="89">
        <v>0</v>
      </c>
      <c r="AE25" s="89">
        <v>-1.3799999999999999E-6</v>
      </c>
      <c r="AF25" s="89">
        <v>-1.3799999999999999E-6</v>
      </c>
      <c r="AG25" s="89">
        <v>4.1059999999999999</v>
      </c>
      <c r="AH25" s="89">
        <v>4.1059999999999999</v>
      </c>
      <c r="AI25" s="153"/>
    </row>
    <row r="26" spans="2:35">
      <c r="B26" s="153" t="s">
        <v>154</v>
      </c>
      <c r="C26" s="34">
        <v>1.8</v>
      </c>
      <c r="D26" s="39">
        <v>1.3</v>
      </c>
      <c r="E26" s="39">
        <v>1.2</v>
      </c>
      <c r="F26" s="39">
        <v>1.1000000000000001</v>
      </c>
      <c r="G26" s="39">
        <v>0.54400000000000004</v>
      </c>
      <c r="H26" s="39">
        <v>0.45700000000000002</v>
      </c>
      <c r="I26" s="40">
        <v>0.50915825999999997</v>
      </c>
      <c r="J26" s="40">
        <v>0.87394684</v>
      </c>
      <c r="K26" s="40">
        <v>0.91292810999999996</v>
      </c>
      <c r="L26" s="40">
        <v>3.90735769</v>
      </c>
      <c r="M26" s="40">
        <v>3.9819645000000001</v>
      </c>
      <c r="N26" s="40">
        <v>4.3267833099999997</v>
      </c>
      <c r="O26" s="40">
        <v>1.5082091799999999</v>
      </c>
      <c r="P26" s="89">
        <v>2.9625130899999998</v>
      </c>
      <c r="Q26" s="89">
        <v>3.2551062000000002</v>
      </c>
      <c r="R26" s="89">
        <v>3.0865686000000001</v>
      </c>
      <c r="S26" s="89">
        <v>3.5121275099999996</v>
      </c>
      <c r="T26" s="89">
        <v>4.02204914</v>
      </c>
      <c r="U26" s="89">
        <v>4.3607895800000005</v>
      </c>
      <c r="V26" s="89">
        <v>3.8358146</v>
      </c>
      <c r="W26" s="89">
        <v>3.4981304999999998</v>
      </c>
      <c r="X26" s="89">
        <v>4.7430628099999996</v>
      </c>
      <c r="Y26" s="89">
        <v>4.1268366700000003</v>
      </c>
      <c r="Z26" s="89">
        <v>5.4083743699999998</v>
      </c>
      <c r="AA26" s="89">
        <v>4.50421753</v>
      </c>
      <c r="AB26" s="89">
        <v>4.6723552399999999</v>
      </c>
      <c r="AC26" s="89">
        <v>4.4304328499999999</v>
      </c>
      <c r="AD26" s="89">
        <v>2.5760814500000002</v>
      </c>
      <c r="AE26" s="89">
        <v>3.0452709700000002</v>
      </c>
      <c r="AF26" s="89">
        <v>2.6739592299999999</v>
      </c>
      <c r="AG26" s="89">
        <v>2.198</v>
      </c>
      <c r="AH26" s="89">
        <v>2.6040000000000001</v>
      </c>
      <c r="AI26" s="153"/>
    </row>
    <row r="27" spans="2:35">
      <c r="B27" s="153" t="s">
        <v>155</v>
      </c>
      <c r="C27" s="34">
        <v>45.6</v>
      </c>
      <c r="D27" s="39">
        <v>22</v>
      </c>
      <c r="E27" s="39">
        <v>70.5</v>
      </c>
      <c r="F27" s="39">
        <v>50.9</v>
      </c>
      <c r="G27" s="39">
        <v>36.1</v>
      </c>
      <c r="H27" s="39">
        <v>24.440999999999999</v>
      </c>
      <c r="I27" s="40">
        <v>81.571444239999991</v>
      </c>
      <c r="J27" s="40">
        <v>77.657962519999998</v>
      </c>
      <c r="K27" s="40">
        <v>41.927705950000004</v>
      </c>
      <c r="L27" s="40">
        <v>85.177880950000002</v>
      </c>
      <c r="M27" s="40">
        <v>37.696218899999998</v>
      </c>
      <c r="N27" s="40">
        <v>47.425768820000002</v>
      </c>
      <c r="O27" s="40">
        <v>47.048820210000002</v>
      </c>
      <c r="P27" s="89">
        <v>55.223066659999994</v>
      </c>
      <c r="Q27" s="89">
        <v>36.554013259999998</v>
      </c>
      <c r="R27" s="89">
        <v>45.67951936</v>
      </c>
      <c r="S27" s="89">
        <v>36.51344185</v>
      </c>
      <c r="T27" s="89">
        <v>31.76654916</v>
      </c>
      <c r="U27" s="89">
        <v>24.866482319999999</v>
      </c>
      <c r="V27" s="89">
        <v>28.32237976</v>
      </c>
      <c r="W27" s="89">
        <v>30.81775541</v>
      </c>
      <c r="X27" s="89">
        <v>26.287507739999999</v>
      </c>
      <c r="Y27" s="89">
        <v>31.043128879999998</v>
      </c>
      <c r="Z27" s="89">
        <v>14.77971174</v>
      </c>
      <c r="AA27" s="89">
        <v>8.67999908</v>
      </c>
      <c r="AB27" s="89">
        <v>10.128077169999999</v>
      </c>
      <c r="AC27" s="89">
        <v>11.64174186</v>
      </c>
      <c r="AD27" s="89">
        <v>10.117674989999999</v>
      </c>
      <c r="AE27" s="89">
        <v>55.703908130000002</v>
      </c>
      <c r="AF27" s="89">
        <v>61.890147689999999</v>
      </c>
      <c r="AG27" s="89">
        <v>64.025000000000006</v>
      </c>
      <c r="AH27" s="89">
        <v>143.61699999999999</v>
      </c>
      <c r="AI27" s="153"/>
    </row>
    <row r="28" spans="2:35">
      <c r="B28" s="153" t="s">
        <v>146</v>
      </c>
      <c r="C28" s="34">
        <v>1.1000000000000001</v>
      </c>
      <c r="D28" s="39">
        <v>1.1000000000000001</v>
      </c>
      <c r="E28" s="39">
        <v>2.2000000000000002</v>
      </c>
      <c r="F28" s="39">
        <v>6.1</v>
      </c>
      <c r="G28" s="39">
        <v>6.6</v>
      </c>
      <c r="H28" s="39">
        <v>5.69</v>
      </c>
      <c r="I28" s="40">
        <v>10.35556339</v>
      </c>
      <c r="J28" s="40">
        <v>8.5024004800000004</v>
      </c>
      <c r="K28" s="40">
        <v>12.25490976</v>
      </c>
      <c r="L28" s="40">
        <v>6.1625124500000004</v>
      </c>
      <c r="M28" s="40">
        <v>7.8843757400000003</v>
      </c>
      <c r="N28" s="40">
        <v>7.67226958</v>
      </c>
      <c r="O28" s="40">
        <v>7.09889014</v>
      </c>
      <c r="P28" s="89">
        <v>6.3096293899999996</v>
      </c>
      <c r="Q28" s="89">
        <v>8.3976891800000004</v>
      </c>
      <c r="R28" s="89">
        <v>5.3477126200000002</v>
      </c>
      <c r="S28" s="89">
        <v>4.5393983600000007</v>
      </c>
      <c r="T28" s="89">
        <v>2.9171910699999999</v>
      </c>
      <c r="U28" s="89">
        <v>3.2526492</v>
      </c>
      <c r="V28" s="89">
        <v>4.9265704599999998</v>
      </c>
      <c r="W28" s="89">
        <v>3.6713821900000001</v>
      </c>
      <c r="X28" s="89">
        <v>3.4189564300000002</v>
      </c>
      <c r="Y28" s="89">
        <v>5.3040329499999999</v>
      </c>
      <c r="Z28" s="89">
        <v>5.8879020999999998</v>
      </c>
      <c r="AA28" s="89">
        <v>7.3642100099999999</v>
      </c>
      <c r="AB28" s="89">
        <v>3.5490049900000002</v>
      </c>
      <c r="AC28" s="89">
        <v>4.8482662699999999</v>
      </c>
      <c r="AD28" s="89">
        <v>6.5257727300000008</v>
      </c>
      <c r="AE28" s="89">
        <v>6.8559587899999999</v>
      </c>
      <c r="AF28" s="89">
        <v>5.12653026</v>
      </c>
      <c r="AG28" s="89">
        <v>9.2530000000000001</v>
      </c>
      <c r="AH28" s="89">
        <v>8.298</v>
      </c>
      <c r="AI28" s="153"/>
    </row>
    <row r="29" spans="2:35" ht="5.0999999999999996" customHeight="1">
      <c r="B29" s="153"/>
      <c r="C29" s="34"/>
      <c r="D29" s="39"/>
      <c r="E29" s="39"/>
      <c r="F29" s="39"/>
      <c r="G29" s="39"/>
      <c r="H29" s="39"/>
      <c r="I29" s="40"/>
      <c r="J29" s="40"/>
      <c r="K29" s="40"/>
      <c r="L29" s="40"/>
      <c r="M29" s="40"/>
      <c r="N29" s="40"/>
      <c r="O29" s="40"/>
      <c r="P29" s="89"/>
      <c r="Q29" s="89"/>
      <c r="R29" s="89"/>
      <c r="S29" s="89"/>
      <c r="T29" s="89"/>
      <c r="U29" s="89"/>
      <c r="V29" s="89"/>
      <c r="W29" s="89"/>
      <c r="X29" s="89"/>
      <c r="Y29" s="89"/>
      <c r="Z29" s="89"/>
      <c r="AA29" s="89"/>
      <c r="AB29" s="89"/>
      <c r="AC29" s="89"/>
      <c r="AD29" s="89"/>
      <c r="AE29" s="89"/>
      <c r="AF29" s="89"/>
      <c r="AG29" s="89"/>
      <c r="AH29" s="89"/>
      <c r="AI29" s="153"/>
    </row>
    <row r="30" spans="2:35" s="6" customFormat="1">
      <c r="B30" s="7" t="s">
        <v>156</v>
      </c>
      <c r="C30" s="42">
        <v>76.599999999999994</v>
      </c>
      <c r="D30" s="43">
        <v>71</v>
      </c>
      <c r="E30" s="43">
        <v>104.7</v>
      </c>
      <c r="F30" s="43">
        <v>99.5</v>
      </c>
      <c r="G30" s="43">
        <v>81.343999999999994</v>
      </c>
      <c r="H30" s="43">
        <v>73.917999999999992</v>
      </c>
      <c r="I30" s="73">
        <v>156.92763840999999</v>
      </c>
      <c r="J30" s="73">
        <v>135.03066810999999</v>
      </c>
      <c r="K30" s="73">
        <v>106.23248743000001</v>
      </c>
      <c r="L30" s="73">
        <v>162.9493607</v>
      </c>
      <c r="M30" s="73">
        <v>125.40378332999998</v>
      </c>
      <c r="N30" s="73">
        <v>134.82020896</v>
      </c>
      <c r="O30" s="73">
        <v>136.20475372000001</v>
      </c>
      <c r="P30" s="90">
        <v>127.64285989999999</v>
      </c>
      <c r="Q30" s="90">
        <v>113.00005392999999</v>
      </c>
      <c r="R30" s="90">
        <v>137.50539502000001</v>
      </c>
      <c r="S30" s="90">
        <v>127.80090082000001</v>
      </c>
      <c r="T30" s="90">
        <v>124.48650550999999</v>
      </c>
      <c r="U30" s="90">
        <v>136.68172414</v>
      </c>
      <c r="V30" s="90">
        <v>138.40559585</v>
      </c>
      <c r="W30" s="90">
        <v>137.04453974999998</v>
      </c>
      <c r="X30" s="90">
        <v>120.8716281</v>
      </c>
      <c r="Y30" s="90">
        <v>138.48353405999998</v>
      </c>
      <c r="Z30" s="90">
        <v>124.51449230999999</v>
      </c>
      <c r="AA30" s="90">
        <v>112.36820963999999</v>
      </c>
      <c r="AB30" s="90">
        <v>104.90800114000001</v>
      </c>
      <c r="AC30" s="90">
        <v>118.40046889999999</v>
      </c>
      <c r="AD30" s="90">
        <v>110.40122811000001</v>
      </c>
      <c r="AE30" s="90">
        <v>142.12576970999999</v>
      </c>
      <c r="AF30" s="90">
        <v>142.40731817</v>
      </c>
      <c r="AG30" s="90">
        <v>159.13999999999999</v>
      </c>
      <c r="AH30" s="90">
        <f>SUM(AH21:AH28)</f>
        <v>239.49999999999997</v>
      </c>
    </row>
    <row r="31" spans="2:35">
      <c r="B31" s="153"/>
      <c r="C31" s="34"/>
      <c r="D31" s="39"/>
      <c r="E31" s="39"/>
      <c r="F31" s="39"/>
      <c r="G31" s="39"/>
      <c r="H31" s="39"/>
      <c r="I31" s="39"/>
      <c r="J31" s="39"/>
      <c r="K31" s="39"/>
      <c r="L31" s="39"/>
      <c r="M31" s="39"/>
      <c r="N31" s="39"/>
      <c r="O31" s="39"/>
      <c r="P31" s="91"/>
      <c r="Q31" s="91"/>
      <c r="R31" s="91"/>
      <c r="S31" s="91"/>
      <c r="T31" s="91"/>
      <c r="U31" s="91"/>
      <c r="V31" s="91"/>
      <c r="W31" s="91"/>
      <c r="X31" s="91"/>
      <c r="Y31" s="91"/>
      <c r="Z31" s="91"/>
      <c r="AA31" s="91"/>
      <c r="AB31" s="131"/>
      <c r="AC31" s="91"/>
      <c r="AD31" s="91"/>
      <c r="AE31" s="91"/>
      <c r="AF31" s="91"/>
      <c r="AG31" s="91"/>
      <c r="AH31" s="91"/>
      <c r="AI31" s="153"/>
    </row>
    <row r="32" spans="2:35">
      <c r="B32" s="95" t="s">
        <v>157</v>
      </c>
      <c r="C32" s="111">
        <v>678.30000000000007</v>
      </c>
      <c r="D32" s="111">
        <v>669.7</v>
      </c>
      <c r="E32" s="111">
        <v>696.40000000000009</v>
      </c>
      <c r="F32" s="111">
        <v>681.4</v>
      </c>
      <c r="G32" s="111">
        <v>667.00300000000016</v>
      </c>
      <c r="H32" s="111">
        <v>667.16600000000005</v>
      </c>
      <c r="I32" s="111">
        <v>755.83215102999986</v>
      </c>
      <c r="J32" s="111">
        <v>741.28472816999988</v>
      </c>
      <c r="K32" s="111">
        <v>1474.3609888999999</v>
      </c>
      <c r="L32" s="111">
        <v>2195.7539382100003</v>
      </c>
      <c r="M32" s="111">
        <v>2134.2150775800001</v>
      </c>
      <c r="N32" s="111">
        <v>2131.5249337300002</v>
      </c>
      <c r="O32" s="111">
        <v>2124.6578032699999</v>
      </c>
      <c r="P32" s="112">
        <v>2147.1280298900001</v>
      </c>
      <c r="Q32" s="112">
        <v>2119.09875005</v>
      </c>
      <c r="R32" s="112">
        <v>2134.5181222199999</v>
      </c>
      <c r="S32" s="112">
        <v>2124.5566548099996</v>
      </c>
      <c r="T32" s="112">
        <v>2133.1861729700004</v>
      </c>
      <c r="U32" s="112">
        <v>2163.4511527300001</v>
      </c>
      <c r="V32" s="112">
        <v>2176.1449436299999</v>
      </c>
      <c r="W32" s="112">
        <v>2176.9560871599997</v>
      </c>
      <c r="X32" s="112">
        <v>2025.7996159499999</v>
      </c>
      <c r="Y32" s="112">
        <v>2067.8558512899995</v>
      </c>
      <c r="Z32" s="112">
        <v>2056.7412746099999</v>
      </c>
      <c r="AA32" s="112">
        <v>2030.9486588800003</v>
      </c>
      <c r="AB32" s="112">
        <v>2058.4286205300004</v>
      </c>
      <c r="AC32" s="112">
        <v>2050.9227586299999</v>
      </c>
      <c r="AD32" s="112">
        <v>2052.7056318299997</v>
      </c>
      <c r="AE32" s="138">
        <v>2075.60434528</v>
      </c>
      <c r="AF32" s="138">
        <v>1984.9159400699998</v>
      </c>
      <c r="AG32" s="138">
        <v>1982.8589999999999</v>
      </c>
      <c r="AH32" s="138">
        <f>+AH18+AH30</f>
        <v>2047.5219999999999</v>
      </c>
      <c r="AI32" s="153"/>
    </row>
    <row r="33" spans="2:35" ht="5.0999999999999996" customHeight="1">
      <c r="B33" s="153"/>
      <c r="C33" s="34"/>
      <c r="D33" s="39"/>
      <c r="E33" s="39"/>
      <c r="F33" s="39"/>
      <c r="G33" s="39"/>
      <c r="H33" s="39"/>
      <c r="I33" s="39"/>
      <c r="J33" s="39"/>
      <c r="K33" s="39"/>
      <c r="L33" s="39"/>
      <c r="M33" s="39"/>
      <c r="N33" s="39"/>
      <c r="O33" s="39"/>
      <c r="P33" s="91"/>
      <c r="Q33" s="91"/>
      <c r="R33" s="91"/>
      <c r="S33" s="91"/>
      <c r="T33" s="91"/>
      <c r="U33" s="91"/>
      <c r="V33" s="91"/>
      <c r="W33" s="91"/>
      <c r="X33" s="91"/>
      <c r="Y33" s="91"/>
      <c r="Z33" s="91"/>
      <c r="AA33" s="91"/>
      <c r="AB33" s="131"/>
      <c r="AC33" s="91"/>
      <c r="AD33" s="91"/>
      <c r="AE33" s="91"/>
      <c r="AF33" s="91"/>
      <c r="AG33" s="91"/>
      <c r="AH33" s="91"/>
      <c r="AI33" s="153"/>
    </row>
    <row r="34" spans="2:35">
      <c r="B34" s="2" t="s">
        <v>158</v>
      </c>
      <c r="C34" s="34"/>
      <c r="D34" s="39"/>
      <c r="E34" s="39"/>
      <c r="F34" s="39"/>
      <c r="G34" s="39"/>
      <c r="H34" s="39"/>
      <c r="I34" s="39"/>
      <c r="J34" s="39"/>
      <c r="K34" s="39"/>
      <c r="L34" s="39"/>
      <c r="M34" s="39"/>
      <c r="N34" s="39"/>
      <c r="O34" s="39"/>
      <c r="P34" s="91"/>
      <c r="Q34" s="91"/>
      <c r="R34" s="91"/>
      <c r="S34" s="91"/>
      <c r="T34" s="91"/>
      <c r="U34" s="91"/>
      <c r="V34" s="91"/>
      <c r="W34" s="91"/>
      <c r="X34" s="91"/>
      <c r="Y34" s="91"/>
      <c r="Z34" s="91"/>
      <c r="AA34" s="91"/>
      <c r="AB34" s="131"/>
      <c r="AC34" s="91"/>
      <c r="AD34" s="91"/>
      <c r="AE34" s="91"/>
      <c r="AF34" s="91"/>
      <c r="AG34" s="91"/>
      <c r="AH34" s="91"/>
      <c r="AI34" s="153"/>
    </row>
    <row r="35" spans="2:35">
      <c r="B35" s="153" t="s">
        <v>159</v>
      </c>
      <c r="C35" s="123">
        <v>-107.5</v>
      </c>
      <c r="D35" s="40">
        <v>-88.7</v>
      </c>
      <c r="E35" s="40">
        <v>-68.224999999999994</v>
      </c>
      <c r="F35" s="57">
        <v>-76.380999999999986</v>
      </c>
      <c r="G35" s="40">
        <v>-104.27499999999999</v>
      </c>
      <c r="H35" s="40">
        <v>-112.57154255049919</v>
      </c>
      <c r="I35" s="40">
        <v>238.15546799000001</v>
      </c>
      <c r="J35" s="40">
        <v>241.35098730999997</v>
      </c>
      <c r="K35" s="40">
        <v>228.62405755999998</v>
      </c>
      <c r="L35" s="40">
        <v>539.44210525000005</v>
      </c>
      <c r="M35" s="40">
        <v>519.50982665000004</v>
      </c>
      <c r="N35" s="40">
        <v>496.73669521000005</v>
      </c>
      <c r="O35" s="40">
        <v>511.05545330000007</v>
      </c>
      <c r="P35" s="89">
        <v>527.62351741999998</v>
      </c>
      <c r="Q35" s="89">
        <v>523.67798957000002</v>
      </c>
      <c r="R35" s="89">
        <v>517.95517305999999</v>
      </c>
      <c r="S35" s="89">
        <v>519.11675905999994</v>
      </c>
      <c r="T35" s="89">
        <v>509.22881121</v>
      </c>
      <c r="U35" s="89">
        <v>521.73283847999994</v>
      </c>
      <c r="V35" s="89">
        <v>479.08618243000001</v>
      </c>
      <c r="W35" s="89">
        <v>484.12363858999998</v>
      </c>
      <c r="X35" s="120">
        <v>345.97505491999999</v>
      </c>
      <c r="Y35" s="89">
        <v>335.08160870999995</v>
      </c>
      <c r="Z35" s="89">
        <v>315.05299874000002</v>
      </c>
      <c r="AA35" s="89">
        <v>303.51979002999997</v>
      </c>
      <c r="AB35" s="89">
        <v>308.88223977000001</v>
      </c>
      <c r="AC35" s="89">
        <v>303.38573667000003</v>
      </c>
      <c r="AD35" s="89">
        <v>288.22534578</v>
      </c>
      <c r="AE35" s="89">
        <v>274.00607666000002</v>
      </c>
      <c r="AF35" s="89">
        <v>121.28434509000002</v>
      </c>
      <c r="AG35" s="89">
        <v>104.85299999999999</v>
      </c>
      <c r="AH35" s="89">
        <v>554.18299999999999</v>
      </c>
      <c r="AI35" s="153"/>
    </row>
    <row r="36" spans="2:35">
      <c r="B36" s="153" t="s">
        <v>160</v>
      </c>
      <c r="C36" s="123">
        <v>5.8</v>
      </c>
      <c r="D36" s="40">
        <v>6.1</v>
      </c>
      <c r="E36" s="40">
        <v>6.69</v>
      </c>
      <c r="F36" s="57">
        <v>7.3</v>
      </c>
      <c r="G36" s="40">
        <v>4.7</v>
      </c>
      <c r="H36" s="40">
        <v>5.2555425504991886</v>
      </c>
      <c r="I36" s="40">
        <v>5.9020206500000008</v>
      </c>
      <c r="J36" s="40">
        <v>5.2266389000000002</v>
      </c>
      <c r="K36" s="40">
        <v>5.6367016300000001</v>
      </c>
      <c r="L36" s="40">
        <v>6.2395433499999999</v>
      </c>
      <c r="M36" s="40">
        <v>6.9628426799999996</v>
      </c>
      <c r="N36" s="40">
        <v>6.42571651</v>
      </c>
      <c r="O36" s="40">
        <v>6.7810102099999998</v>
      </c>
      <c r="P36" s="89">
        <v>7.5584238899999994</v>
      </c>
      <c r="Q36" s="89">
        <v>8.2227145999999998</v>
      </c>
      <c r="R36" s="89">
        <v>6.6729917599999995</v>
      </c>
      <c r="S36" s="89">
        <v>6.4829505300000001</v>
      </c>
      <c r="T36" s="89">
        <v>7.9577317900000004</v>
      </c>
      <c r="U36" s="89">
        <v>8.7135585399999993</v>
      </c>
      <c r="V36" s="89">
        <v>7.5998423099999997</v>
      </c>
      <c r="W36" s="89">
        <v>8.2091406100000004</v>
      </c>
      <c r="X36" s="89">
        <v>8.6932761199999984</v>
      </c>
      <c r="Y36" s="89">
        <v>9.5833871600000009</v>
      </c>
      <c r="Z36" s="89">
        <v>8.4916681399999998</v>
      </c>
      <c r="AA36" s="89">
        <v>8.9420400600000001</v>
      </c>
      <c r="AB36" s="89">
        <v>9.6968752899999995</v>
      </c>
      <c r="AC36" s="89">
        <v>10.49226708</v>
      </c>
      <c r="AD36" s="89">
        <v>9.2572912200000008</v>
      </c>
      <c r="AE36" s="89">
        <v>9.8218177600000001</v>
      </c>
      <c r="AF36" s="89">
        <v>10.21389724</v>
      </c>
      <c r="AG36" s="89">
        <v>10.654999999999999</v>
      </c>
      <c r="AH36" s="89">
        <v>9.5640000000000001</v>
      </c>
      <c r="AI36" s="153"/>
    </row>
    <row r="37" spans="2:35" ht="5.0999999999999996" customHeight="1">
      <c r="B37" s="153"/>
      <c r="C37" s="34"/>
      <c r="D37" s="39"/>
      <c r="E37" s="39"/>
      <c r="F37" s="57"/>
      <c r="G37" s="39"/>
      <c r="H37" s="39"/>
      <c r="I37" s="40"/>
      <c r="J37" s="40"/>
      <c r="K37" s="40"/>
      <c r="L37" s="40"/>
      <c r="M37" s="40"/>
      <c r="N37" s="40"/>
      <c r="O37" s="40"/>
      <c r="P37" s="92"/>
      <c r="Q37" s="92"/>
      <c r="R37" s="92"/>
      <c r="S37" s="92"/>
      <c r="T37" s="92"/>
      <c r="U37" s="92"/>
      <c r="V37" s="92"/>
      <c r="W37" s="92"/>
      <c r="X37" s="92"/>
      <c r="Y37" s="92"/>
      <c r="Z37" s="92"/>
      <c r="AA37" s="92"/>
      <c r="AB37" s="92"/>
      <c r="AC37" s="92"/>
      <c r="AD37" s="92"/>
      <c r="AE37" s="92"/>
      <c r="AF37" s="92"/>
      <c r="AG37" s="92"/>
      <c r="AH37" s="92"/>
      <c r="AI37" s="153"/>
    </row>
    <row r="38" spans="2:35" s="6" customFormat="1">
      <c r="B38" s="7" t="s">
        <v>161</v>
      </c>
      <c r="C38" s="42">
        <v>-101.8</v>
      </c>
      <c r="D38" s="42">
        <v>-82.6</v>
      </c>
      <c r="E38" s="42">
        <v>-61.534999999999997</v>
      </c>
      <c r="F38" s="58">
        <v>-69.080999999999989</v>
      </c>
      <c r="G38" s="42">
        <v>-99.574999999999989</v>
      </c>
      <c r="H38" s="42">
        <v>-107.316</v>
      </c>
      <c r="I38" s="45">
        <v>244.05748864</v>
      </c>
      <c r="J38" s="45">
        <v>246.57762620999998</v>
      </c>
      <c r="K38" s="45">
        <v>234.26075918999999</v>
      </c>
      <c r="L38" s="45">
        <v>545.68164860000002</v>
      </c>
      <c r="M38" s="45">
        <v>526.47266933000003</v>
      </c>
      <c r="N38" s="45">
        <v>503.16241172000002</v>
      </c>
      <c r="O38" s="45">
        <v>517.83646351000004</v>
      </c>
      <c r="P38" s="45">
        <v>535.18194130999996</v>
      </c>
      <c r="Q38" s="45">
        <v>531.90070417000004</v>
      </c>
      <c r="R38" s="45">
        <v>524.62816481999994</v>
      </c>
      <c r="S38" s="45">
        <v>525.59970958999997</v>
      </c>
      <c r="T38" s="45">
        <v>517.18654300000003</v>
      </c>
      <c r="U38" s="45">
        <v>530.44639701999995</v>
      </c>
      <c r="V38" s="45">
        <v>486.68602473999999</v>
      </c>
      <c r="W38" s="45">
        <v>492.3327792</v>
      </c>
      <c r="X38" s="58">
        <v>354.66833104</v>
      </c>
      <c r="Y38" s="45">
        <v>344.66499586999998</v>
      </c>
      <c r="Z38" s="45">
        <v>323.54466688000002</v>
      </c>
      <c r="AA38" s="45">
        <v>312.46183008999998</v>
      </c>
      <c r="AB38" s="45">
        <v>318.57911505999999</v>
      </c>
      <c r="AC38" s="45">
        <v>313.87800375</v>
      </c>
      <c r="AD38" s="45">
        <v>297.48263700000001</v>
      </c>
      <c r="AE38" s="45">
        <v>283.82789442000001</v>
      </c>
      <c r="AF38" s="45">
        <v>131.49824233000001</v>
      </c>
      <c r="AG38" s="45">
        <v>115.508</v>
      </c>
      <c r="AH38" s="45">
        <f>+AH35+AH36</f>
        <v>563.74699999999996</v>
      </c>
    </row>
    <row r="39" spans="2:35">
      <c r="B39" s="153"/>
      <c r="C39" s="34"/>
      <c r="D39" s="39"/>
      <c r="E39" s="39"/>
      <c r="F39" s="39"/>
      <c r="G39" s="39"/>
      <c r="H39" s="39"/>
      <c r="I39" s="40"/>
      <c r="J39" s="40"/>
      <c r="K39" s="40"/>
      <c r="L39" s="40"/>
      <c r="M39" s="40"/>
      <c r="N39" s="40"/>
      <c r="O39" s="40"/>
      <c r="P39" s="93"/>
      <c r="Q39" s="93"/>
      <c r="R39" s="93"/>
      <c r="S39" s="93"/>
      <c r="T39" s="93"/>
      <c r="U39" s="93"/>
      <c r="V39" s="93"/>
      <c r="W39" s="93"/>
      <c r="X39" s="128"/>
      <c r="Y39" s="93"/>
      <c r="Z39" s="93"/>
      <c r="AA39" s="93"/>
      <c r="AB39" s="132"/>
      <c r="AC39" s="93"/>
      <c r="AD39" s="93"/>
      <c r="AE39" s="93"/>
      <c r="AF39" s="93"/>
      <c r="AG39" s="93"/>
      <c r="AH39" s="93"/>
      <c r="AI39" s="153"/>
    </row>
    <row r="40" spans="2:35">
      <c r="B40" s="2" t="s">
        <v>162</v>
      </c>
      <c r="C40" s="34"/>
      <c r="D40" s="39"/>
      <c r="E40" s="39"/>
      <c r="F40" s="39"/>
      <c r="G40" s="39"/>
      <c r="H40" s="39"/>
      <c r="I40" s="40"/>
      <c r="J40" s="40"/>
      <c r="K40" s="40"/>
      <c r="L40" s="40"/>
      <c r="M40" s="40"/>
      <c r="N40" s="40"/>
      <c r="O40" s="40"/>
      <c r="P40" s="89"/>
      <c r="Q40" s="89"/>
      <c r="R40" s="89"/>
      <c r="S40" s="89"/>
      <c r="T40" s="89"/>
      <c r="U40" s="89"/>
      <c r="V40" s="89"/>
      <c r="W40" s="89"/>
      <c r="X40" s="120"/>
      <c r="Y40" s="89"/>
      <c r="Z40" s="89"/>
      <c r="AA40" s="89"/>
      <c r="AB40" s="130"/>
      <c r="AC40" s="89"/>
      <c r="AD40" s="89"/>
      <c r="AE40" s="89"/>
      <c r="AF40" s="89"/>
      <c r="AG40" s="89"/>
      <c r="AH40" s="89"/>
      <c r="AI40" s="153"/>
    </row>
    <row r="41" spans="2:35">
      <c r="B41" s="153" t="s">
        <v>163</v>
      </c>
      <c r="C41" s="34">
        <v>7.7</v>
      </c>
      <c r="D41" s="39">
        <v>9.9</v>
      </c>
      <c r="E41" s="39">
        <v>9.7910000000000004</v>
      </c>
      <c r="F41" s="39">
        <v>10.3</v>
      </c>
      <c r="G41" s="39">
        <v>9.9</v>
      </c>
      <c r="H41" s="39">
        <v>10.615</v>
      </c>
      <c r="I41" s="40">
        <v>10.25657483</v>
      </c>
      <c r="J41" s="40">
        <v>11.960324609999999</v>
      </c>
      <c r="K41" s="40">
        <v>11.35689618</v>
      </c>
      <c r="L41" s="40">
        <v>10.331238669999999</v>
      </c>
      <c r="M41" s="40">
        <v>11.570040839999999</v>
      </c>
      <c r="N41" s="40">
        <v>12.40500709</v>
      </c>
      <c r="O41" s="40">
        <v>13.772525779999999</v>
      </c>
      <c r="P41" s="89">
        <v>9.8127016999999999</v>
      </c>
      <c r="Q41" s="89">
        <v>9.5348889400000001</v>
      </c>
      <c r="R41" s="89">
        <v>10.057593240000001</v>
      </c>
      <c r="S41" s="89">
        <v>11.36631908</v>
      </c>
      <c r="T41" s="89">
        <v>9.8333572799999995</v>
      </c>
      <c r="U41" s="89">
        <v>6.8015496399999993</v>
      </c>
      <c r="V41" s="89">
        <v>9.4411526699999992</v>
      </c>
      <c r="W41" s="89">
        <v>8.7376541400000001</v>
      </c>
      <c r="X41" s="120">
        <v>9.4961936300000005</v>
      </c>
      <c r="Y41" s="89">
        <v>9.9899154899999996</v>
      </c>
      <c r="Z41" s="89">
        <v>11.13130557</v>
      </c>
      <c r="AA41" s="89">
        <v>11.159987289999998</v>
      </c>
      <c r="AB41" s="89">
        <v>10.53062551</v>
      </c>
      <c r="AC41" s="89">
        <v>10.469842679999999</v>
      </c>
      <c r="AD41" s="89">
        <v>10.509711359999999</v>
      </c>
      <c r="AE41" s="89">
        <v>10.551475910000001</v>
      </c>
      <c r="AF41" s="89">
        <v>10.24086413</v>
      </c>
      <c r="AG41" s="89">
        <v>10.074999999999999</v>
      </c>
      <c r="AH41" s="89">
        <v>10.113</v>
      </c>
      <c r="AI41" s="153"/>
    </row>
    <row r="42" spans="2:35">
      <c r="B42" s="153" t="s">
        <v>164</v>
      </c>
      <c r="C42" s="34">
        <v>20.8</v>
      </c>
      <c r="D42" s="39">
        <v>27</v>
      </c>
      <c r="E42" s="39">
        <v>11.361000000000001</v>
      </c>
      <c r="F42" s="39">
        <v>8.6</v>
      </c>
      <c r="G42" s="39">
        <v>7.7649999999999997</v>
      </c>
      <c r="H42" s="39">
        <v>11.883000000000001</v>
      </c>
      <c r="I42" s="40">
        <v>12.06108272</v>
      </c>
      <c r="J42" s="40">
        <v>7.1372621299999999</v>
      </c>
      <c r="K42" s="40">
        <v>6.3502820099999999</v>
      </c>
      <c r="L42" s="40">
        <v>20.110892489999998</v>
      </c>
      <c r="M42" s="40">
        <v>20.285732320000001</v>
      </c>
      <c r="N42" s="40">
        <v>27.076415690000001</v>
      </c>
      <c r="O42" s="40">
        <v>27.57599944</v>
      </c>
      <c r="P42" s="89">
        <v>4.0607606000000001</v>
      </c>
      <c r="Q42" s="89">
        <v>4.0210009500000004</v>
      </c>
      <c r="R42" s="89">
        <v>1.52806445</v>
      </c>
      <c r="S42" s="89">
        <v>1.79983428</v>
      </c>
      <c r="T42" s="89">
        <v>0.46249172</v>
      </c>
      <c r="U42" s="89">
        <v>0.45936121999999996</v>
      </c>
      <c r="V42" s="89">
        <v>0.46241790000000005</v>
      </c>
      <c r="W42" s="89">
        <v>0.48384045000000003</v>
      </c>
      <c r="X42" s="120">
        <v>2.7207766600000003</v>
      </c>
      <c r="Y42" s="89">
        <v>2.7207766600000003</v>
      </c>
      <c r="Z42" s="89">
        <v>2.50284277</v>
      </c>
      <c r="AA42" s="89">
        <v>2.50284277</v>
      </c>
      <c r="AB42" s="89">
        <v>2.0703209</v>
      </c>
      <c r="AC42" s="89">
        <v>2.0703209</v>
      </c>
      <c r="AD42" s="89">
        <v>2.0703209</v>
      </c>
      <c r="AE42" s="89">
        <v>1.95319088</v>
      </c>
      <c r="AF42" s="89">
        <v>2.3941921900000001</v>
      </c>
      <c r="AG42" s="89">
        <v>2.1709999999999998</v>
      </c>
      <c r="AH42" s="89">
        <v>2.1709999999999998</v>
      </c>
      <c r="AI42" s="153"/>
    </row>
    <row r="43" spans="2:35">
      <c r="B43" s="153" t="s">
        <v>165</v>
      </c>
      <c r="C43" s="34">
        <v>597</v>
      </c>
      <c r="D43" s="39">
        <v>601.9</v>
      </c>
      <c r="E43" s="39">
        <v>43.506999999999998</v>
      </c>
      <c r="F43" s="39">
        <v>616.29999999999995</v>
      </c>
      <c r="G43" s="39">
        <v>630.20000000000005</v>
      </c>
      <c r="H43" s="39">
        <v>640.54700000000003</v>
      </c>
      <c r="I43" s="40">
        <v>374.12570042000004</v>
      </c>
      <c r="J43" s="40">
        <v>373.64881716000002</v>
      </c>
      <c r="K43" s="40">
        <v>906.85723051000002</v>
      </c>
      <c r="L43" s="40">
        <v>1220.87864805</v>
      </c>
      <c r="M43" s="40">
        <v>1225.62610776</v>
      </c>
      <c r="N43" s="40">
        <v>1233.8457739300002</v>
      </c>
      <c r="O43" s="40">
        <v>1234.5957430199999</v>
      </c>
      <c r="P43" s="89">
        <v>1234.7023132500001</v>
      </c>
      <c r="Q43" s="89">
        <v>1240.3980171300002</v>
      </c>
      <c r="R43" s="89">
        <v>1224.7158292300001</v>
      </c>
      <c r="S43" s="89">
        <v>1224.54895115</v>
      </c>
      <c r="T43" s="89">
        <v>1297.6852960699998</v>
      </c>
      <c r="U43" s="89">
        <v>1298.10613644</v>
      </c>
      <c r="V43" s="89">
        <v>1335.3787043099999</v>
      </c>
      <c r="W43" s="89">
        <v>1335.6985652200001</v>
      </c>
      <c r="X43" s="120">
        <v>1400.81437239</v>
      </c>
      <c r="Y43" s="89">
        <v>1401.7518201600001</v>
      </c>
      <c r="Z43" s="89">
        <v>1402.76403218</v>
      </c>
      <c r="AA43" s="89">
        <v>1403.1789279899999</v>
      </c>
      <c r="AB43" s="89">
        <v>1404.4300334500001</v>
      </c>
      <c r="AC43" s="89">
        <v>1405.7173846800001</v>
      </c>
      <c r="AD43" s="89">
        <v>1407.0207324600001</v>
      </c>
      <c r="AE43" s="89">
        <v>1445.13311077</v>
      </c>
      <c r="AF43" s="89">
        <v>1447.8672908800002</v>
      </c>
      <c r="AG43" s="89">
        <v>1449.415</v>
      </c>
      <c r="AH43" s="89">
        <v>1103.5609999999999</v>
      </c>
      <c r="AI43" s="153"/>
    </row>
    <row r="44" spans="2:35">
      <c r="B44" s="153" t="s">
        <v>166</v>
      </c>
      <c r="C44" s="34">
        <v>19.100000000000001</v>
      </c>
      <c r="D44" s="39">
        <v>19.399999999999999</v>
      </c>
      <c r="E44" s="39">
        <v>13.228999999999999</v>
      </c>
      <c r="F44" s="39">
        <v>13.3</v>
      </c>
      <c r="G44" s="39">
        <v>0</v>
      </c>
      <c r="H44" s="39">
        <v>0</v>
      </c>
      <c r="I44" s="40">
        <v>0</v>
      </c>
      <c r="J44" s="40">
        <v>0</v>
      </c>
      <c r="K44" s="40">
        <v>0</v>
      </c>
      <c r="L44" s="40">
        <v>0</v>
      </c>
      <c r="M44" s="40">
        <v>0</v>
      </c>
      <c r="N44" s="40">
        <v>0</v>
      </c>
      <c r="O44" s="40">
        <v>0</v>
      </c>
      <c r="P44" s="89">
        <v>0</v>
      </c>
      <c r="Q44" s="89">
        <v>8.8000000000000004E-7</v>
      </c>
      <c r="R44" s="89">
        <v>9.3999999999999989E-7</v>
      </c>
      <c r="S44" s="89">
        <v>0</v>
      </c>
      <c r="T44" s="89">
        <v>8.9000000000000006E-7</v>
      </c>
      <c r="U44" s="89">
        <v>0</v>
      </c>
      <c r="V44" s="89">
        <v>0</v>
      </c>
      <c r="W44" s="89">
        <v>0</v>
      </c>
      <c r="X44" s="120">
        <v>0</v>
      </c>
      <c r="Y44" s="89">
        <v>0</v>
      </c>
      <c r="Z44" s="89">
        <v>0</v>
      </c>
      <c r="AA44" s="89">
        <v>0</v>
      </c>
      <c r="AB44" s="89">
        <v>0</v>
      </c>
      <c r="AC44" s="89">
        <v>0</v>
      </c>
      <c r="AD44" s="89">
        <v>0</v>
      </c>
      <c r="AE44" s="89">
        <v>0</v>
      </c>
      <c r="AF44" s="89">
        <v>0</v>
      </c>
      <c r="AG44" s="89"/>
      <c r="AH44" s="89"/>
      <c r="AI44" s="153"/>
    </row>
    <row r="45" spans="2:35">
      <c r="B45" s="153" t="s">
        <v>240</v>
      </c>
      <c r="C45" s="34">
        <v>25.6</v>
      </c>
      <c r="D45" s="39">
        <v>27</v>
      </c>
      <c r="E45" s="39">
        <v>32.659999999999997</v>
      </c>
      <c r="F45" s="39">
        <v>33.6</v>
      </c>
      <c r="G45" s="39">
        <v>35.65</v>
      </c>
      <c r="H45" s="39">
        <v>33.89</v>
      </c>
      <c r="I45" s="40">
        <v>33.028873220000001</v>
      </c>
      <c r="J45" s="40">
        <v>32.205227669999999</v>
      </c>
      <c r="K45" s="40">
        <v>31.637233289999998</v>
      </c>
      <c r="L45" s="40">
        <v>79.220772400000001</v>
      </c>
      <c r="M45" s="40">
        <v>77.770244739999995</v>
      </c>
      <c r="N45" s="40">
        <v>76.283681950000002</v>
      </c>
      <c r="O45" s="40">
        <v>75.785091839999993</v>
      </c>
      <c r="P45" s="89">
        <v>89.59775114</v>
      </c>
      <c r="Q45" s="89">
        <v>90.363962169999994</v>
      </c>
      <c r="R45" s="89">
        <v>89.435693669999992</v>
      </c>
      <c r="S45" s="89">
        <v>88.641883270000008</v>
      </c>
      <c r="T45" s="89">
        <v>38.442186019999994</v>
      </c>
      <c r="U45" s="89">
        <v>57.918584939999995</v>
      </c>
      <c r="V45" s="89">
        <v>54.820871820000001</v>
      </c>
      <c r="W45" s="89">
        <v>52.906719419999995</v>
      </c>
      <c r="X45" s="120">
        <v>58.094337299999999</v>
      </c>
      <c r="Y45" s="89">
        <v>75.58436356</v>
      </c>
      <c r="Z45" s="89">
        <v>86.156756049999998</v>
      </c>
      <c r="AA45" s="89">
        <v>82.629924239999994</v>
      </c>
      <c r="AB45" s="89">
        <v>107.03038432</v>
      </c>
      <c r="AC45" s="89">
        <v>96.626250159999998</v>
      </c>
      <c r="AD45" s="89">
        <v>124.79342102999999</v>
      </c>
      <c r="AE45" s="89">
        <v>132.21851242</v>
      </c>
      <c r="AF45" s="89">
        <v>185.88766852999998</v>
      </c>
      <c r="AG45" s="89">
        <v>184.73400000000001</v>
      </c>
      <c r="AH45" s="89">
        <v>186.16800000000001</v>
      </c>
      <c r="AI45" s="153"/>
    </row>
    <row r="46" spans="2:35">
      <c r="B46" s="153" t="s">
        <v>237</v>
      </c>
      <c r="C46" s="34">
        <v>0.1</v>
      </c>
      <c r="D46" s="39">
        <v>0.1</v>
      </c>
      <c r="E46" s="39">
        <v>1.181</v>
      </c>
      <c r="F46" s="39">
        <v>0.8</v>
      </c>
      <c r="G46" s="39">
        <v>0.7</v>
      </c>
      <c r="H46" s="39">
        <v>0.93300000000000005</v>
      </c>
      <c r="I46" s="40">
        <v>0.85819043000000006</v>
      </c>
      <c r="J46" s="40">
        <v>0.77576856000000005</v>
      </c>
      <c r="K46" s="40">
        <v>0.69377405000000003</v>
      </c>
      <c r="L46" s="40">
        <v>14.8472513</v>
      </c>
      <c r="M46" s="40">
        <v>14.289239949999999</v>
      </c>
      <c r="N46" s="40">
        <v>17.56714165</v>
      </c>
      <c r="O46" s="40">
        <v>1.7649676399999998</v>
      </c>
      <c r="P46" s="89">
        <v>11.35770499</v>
      </c>
      <c r="Q46" s="89">
        <v>12.65237982</v>
      </c>
      <c r="R46" s="89">
        <v>14.97085191</v>
      </c>
      <c r="S46" s="89">
        <v>15.285366439999999</v>
      </c>
      <c r="T46" s="89">
        <v>8.3759236299999991</v>
      </c>
      <c r="U46" s="89">
        <v>7.9784439300000001</v>
      </c>
      <c r="V46" s="89">
        <v>8.0888874299999998</v>
      </c>
      <c r="W46" s="89">
        <v>5.6633712899999997</v>
      </c>
      <c r="X46" s="120">
        <v>8.2912076299999988</v>
      </c>
      <c r="Y46" s="89">
        <v>9.0967825399999995</v>
      </c>
      <c r="Z46" s="89">
        <v>12.09347419</v>
      </c>
      <c r="AA46" s="89">
        <v>15.494072879999997</v>
      </c>
      <c r="AB46" s="89">
        <v>15.31520708</v>
      </c>
      <c r="AC46" s="89">
        <v>14.283113369999999</v>
      </c>
      <c r="AD46" s="89">
        <v>20.0197042</v>
      </c>
      <c r="AE46" s="89">
        <v>21.696573040000001</v>
      </c>
      <c r="AF46" s="89">
        <v>15.038618379999999</v>
      </c>
      <c r="AG46" s="89">
        <v>11.135</v>
      </c>
      <c r="AH46" s="89">
        <v>6.3339999999999996</v>
      </c>
      <c r="AI46" s="153"/>
    </row>
    <row r="47" spans="2:35">
      <c r="B47" s="153" t="s">
        <v>147</v>
      </c>
      <c r="C47" s="34"/>
      <c r="D47" s="39"/>
      <c r="E47" s="39"/>
      <c r="F47" s="39"/>
      <c r="G47" s="39"/>
      <c r="H47" s="39"/>
      <c r="I47" s="40">
        <v>0</v>
      </c>
      <c r="J47" s="40">
        <v>0</v>
      </c>
      <c r="K47" s="40">
        <v>35.761170509999999</v>
      </c>
      <c r="L47" s="40">
        <v>106.02068023000001</v>
      </c>
      <c r="M47" s="40">
        <v>99.530899629999993</v>
      </c>
      <c r="N47" s="40">
        <v>97.015365169999995</v>
      </c>
      <c r="O47" s="40">
        <v>93.618041040000008</v>
      </c>
      <c r="P47" s="89">
        <v>66.120461370000001</v>
      </c>
      <c r="Q47" s="89">
        <v>62.937178840000001</v>
      </c>
      <c r="R47" s="89">
        <v>62.463359500000003</v>
      </c>
      <c r="S47" s="89">
        <v>59.112026610000001</v>
      </c>
      <c r="T47" s="89">
        <v>44.876375880000005</v>
      </c>
      <c r="U47" s="89">
        <v>44.46170996</v>
      </c>
      <c r="V47" s="89">
        <v>47.148190549999995</v>
      </c>
      <c r="W47" s="89">
        <v>39.326360030000004</v>
      </c>
      <c r="X47" s="120">
        <v>33.248979590000005</v>
      </c>
      <c r="Y47" s="89">
        <v>29.376120570000001</v>
      </c>
      <c r="Z47" s="89">
        <v>36.3150859</v>
      </c>
      <c r="AA47" s="89">
        <v>32.428096350000004</v>
      </c>
      <c r="AB47" s="89">
        <v>27.543812800000001</v>
      </c>
      <c r="AC47" s="89">
        <v>25.911057769999999</v>
      </c>
      <c r="AD47" s="89">
        <v>19.998113989999997</v>
      </c>
      <c r="AE47" s="89">
        <v>21.20029546</v>
      </c>
      <c r="AF47" s="89">
        <v>18.390364680000001</v>
      </c>
      <c r="AG47" s="89">
        <v>13.86</v>
      </c>
      <c r="AH47" s="89">
        <v>10.227</v>
      </c>
      <c r="AI47" s="153"/>
    </row>
    <row r="48" spans="2:35" ht="5.0999999999999996" customHeight="1">
      <c r="B48" s="153"/>
      <c r="C48" s="34"/>
      <c r="D48" s="39"/>
      <c r="E48" s="39"/>
      <c r="F48" s="39"/>
      <c r="G48" s="39"/>
      <c r="H48" s="39"/>
      <c r="I48" s="40"/>
      <c r="J48" s="40"/>
      <c r="K48" s="40"/>
      <c r="L48" s="40"/>
      <c r="M48" s="40"/>
      <c r="N48" s="40"/>
      <c r="O48" s="40"/>
      <c r="P48" s="89"/>
      <c r="Q48" s="89"/>
      <c r="R48" s="89"/>
      <c r="S48" s="89"/>
      <c r="T48" s="89"/>
      <c r="U48" s="89"/>
      <c r="V48" s="89"/>
      <c r="W48" s="89"/>
      <c r="X48" s="89"/>
      <c r="Y48" s="89"/>
      <c r="Z48" s="89"/>
      <c r="AA48" s="89"/>
      <c r="AB48" s="89"/>
      <c r="AC48" s="89"/>
      <c r="AD48" s="89"/>
      <c r="AE48" s="89"/>
      <c r="AF48" s="89"/>
      <c r="AG48" s="89"/>
      <c r="AH48" s="89"/>
      <c r="AI48" s="153"/>
    </row>
    <row r="49" spans="2:35" s="6" customFormat="1">
      <c r="B49" s="7" t="s">
        <v>169</v>
      </c>
      <c r="C49" s="42">
        <v>670.3</v>
      </c>
      <c r="D49" s="43">
        <v>685.3</v>
      </c>
      <c r="E49" s="43">
        <v>111.72899999999998</v>
      </c>
      <c r="F49" s="43">
        <v>682.8</v>
      </c>
      <c r="G49" s="43">
        <v>684.21500000000003</v>
      </c>
      <c r="H49" s="43">
        <v>697.86800000000005</v>
      </c>
      <c r="I49" s="73">
        <v>430.33042161999998</v>
      </c>
      <c r="J49" s="73">
        <v>425.72740013000004</v>
      </c>
      <c r="K49" s="73">
        <v>992.65658655000016</v>
      </c>
      <c r="L49" s="73">
        <v>1451.4094831399998</v>
      </c>
      <c r="M49" s="73">
        <v>1449.0722652399998</v>
      </c>
      <c r="N49" s="73">
        <v>1464.1933854800002</v>
      </c>
      <c r="O49" s="73">
        <v>1447.1123687599998</v>
      </c>
      <c r="P49" s="90">
        <v>1415.6516930499999</v>
      </c>
      <c r="Q49" s="90">
        <v>1419.90742873</v>
      </c>
      <c r="R49" s="90">
        <v>1403.1713929400003</v>
      </c>
      <c r="S49" s="90">
        <v>1400.7543808299999</v>
      </c>
      <c r="T49" s="90">
        <v>1399.6756314899999</v>
      </c>
      <c r="U49" s="90">
        <v>1415.72578613</v>
      </c>
      <c r="V49" s="90">
        <v>1455.3402246800001</v>
      </c>
      <c r="W49" s="90">
        <v>1442.81651055</v>
      </c>
      <c r="X49" s="90">
        <v>1512.6658672000001</v>
      </c>
      <c r="Y49" s="90">
        <v>1528.51977898</v>
      </c>
      <c r="Z49" s="90">
        <v>1550.9634966599999</v>
      </c>
      <c r="AA49" s="90">
        <v>1547.39385152</v>
      </c>
      <c r="AB49" s="90">
        <v>1566.9203840600001</v>
      </c>
      <c r="AC49" s="90">
        <v>1555.0779695599999</v>
      </c>
      <c r="AD49" s="90">
        <v>1584.4120039400002</v>
      </c>
      <c r="AE49" s="90">
        <v>1632.7531584800001</v>
      </c>
      <c r="AF49" s="90">
        <v>1679.81899879</v>
      </c>
      <c r="AG49" s="90">
        <v>1671.3899999999999</v>
      </c>
      <c r="AH49" s="90">
        <f>SUM(AH41:AH47)</f>
        <v>1318.5740000000001</v>
      </c>
    </row>
    <row r="50" spans="2:35">
      <c r="B50" s="153"/>
      <c r="C50" s="34"/>
      <c r="D50" s="39"/>
      <c r="E50" s="39"/>
      <c r="F50" s="39"/>
      <c r="G50" s="39"/>
      <c r="H50" s="39"/>
      <c r="I50" s="40"/>
      <c r="J50" s="40"/>
      <c r="K50" s="40"/>
      <c r="L50" s="40"/>
      <c r="M50" s="40"/>
      <c r="N50" s="40"/>
      <c r="O50" s="40"/>
      <c r="P50" s="89"/>
      <c r="Q50" s="89"/>
      <c r="R50" s="89"/>
      <c r="S50" s="89"/>
      <c r="T50" s="89"/>
      <c r="U50" s="89"/>
      <c r="V50" s="89"/>
      <c r="W50" s="89"/>
      <c r="X50" s="89"/>
      <c r="Y50" s="89"/>
      <c r="Z50" s="89"/>
      <c r="AA50" s="89"/>
      <c r="AB50" s="130"/>
      <c r="AC50" s="89"/>
      <c r="AD50" s="89"/>
      <c r="AE50" s="130"/>
      <c r="AF50" s="130"/>
      <c r="AG50" s="130"/>
      <c r="AH50" s="130"/>
      <c r="AI50" s="153"/>
    </row>
    <row r="51" spans="2:35">
      <c r="B51" s="2" t="s">
        <v>170</v>
      </c>
      <c r="C51" s="34"/>
      <c r="D51" s="39"/>
      <c r="E51" s="39"/>
      <c r="F51" s="39"/>
      <c r="G51" s="39"/>
      <c r="H51" s="39"/>
      <c r="I51" s="40"/>
      <c r="J51" s="40"/>
      <c r="K51" s="40"/>
      <c r="L51" s="40"/>
      <c r="M51" s="40"/>
      <c r="N51" s="40"/>
      <c r="O51" s="40"/>
      <c r="P51" s="89"/>
      <c r="Q51" s="89"/>
      <c r="R51" s="89"/>
      <c r="S51" s="89"/>
      <c r="T51" s="89"/>
      <c r="U51" s="89"/>
      <c r="V51" s="89"/>
      <c r="W51" s="89"/>
      <c r="X51" s="89"/>
      <c r="Y51" s="89"/>
      <c r="Z51" s="89"/>
      <c r="AA51" s="89"/>
      <c r="AB51" s="130"/>
      <c r="AC51" s="89"/>
      <c r="AD51" s="89"/>
      <c r="AE51" s="130"/>
      <c r="AF51" s="130"/>
      <c r="AG51" s="130"/>
      <c r="AH51" s="130"/>
      <c r="AI51" s="153"/>
    </row>
    <row r="52" spans="2:35">
      <c r="B52" s="153" t="s">
        <v>164</v>
      </c>
      <c r="C52" s="34">
        <v>3.2</v>
      </c>
      <c r="D52" s="39">
        <v>2.8</v>
      </c>
      <c r="E52" s="39">
        <v>4.8</v>
      </c>
      <c r="F52" s="39">
        <v>7.5</v>
      </c>
      <c r="G52" s="39">
        <v>8.06</v>
      </c>
      <c r="H52" s="39">
        <v>7.4660000000000002</v>
      </c>
      <c r="I52" s="40">
        <v>1.9085864399999999</v>
      </c>
      <c r="J52" s="40">
        <v>6.230893</v>
      </c>
      <c r="K52" s="40">
        <v>13.41871098</v>
      </c>
      <c r="L52" s="40">
        <v>28.528530969999998</v>
      </c>
      <c r="M52" s="40">
        <v>28.808636979999999</v>
      </c>
      <c r="N52" s="40">
        <v>23.567278010000003</v>
      </c>
      <c r="O52" s="40">
        <v>19.904424379999998</v>
      </c>
      <c r="P52" s="89">
        <v>30.1135977</v>
      </c>
      <c r="Q52" s="89">
        <v>31.637552469999999</v>
      </c>
      <c r="R52" s="89">
        <v>19.857169760000001</v>
      </c>
      <c r="S52" s="89">
        <v>13.41519214</v>
      </c>
      <c r="T52" s="89">
        <v>18.62604056</v>
      </c>
      <c r="U52" s="89">
        <v>17.509265190000001</v>
      </c>
      <c r="V52" s="89">
        <v>12.461524300000001</v>
      </c>
      <c r="W52" s="89">
        <v>11.24417525</v>
      </c>
      <c r="X52" s="89">
        <v>9.5269364999999997</v>
      </c>
      <c r="Y52" s="89">
        <v>9.4784402200000013</v>
      </c>
      <c r="Z52" s="89">
        <v>8.6844098800000005</v>
      </c>
      <c r="AA52" s="89">
        <v>8.6867944700000006</v>
      </c>
      <c r="AB52" s="89">
        <v>8.9915641900000001</v>
      </c>
      <c r="AC52" s="89">
        <v>9.0115850500000008</v>
      </c>
      <c r="AD52" s="89">
        <v>7.8855518299999998</v>
      </c>
      <c r="AE52" s="89">
        <v>7.9680630300000006</v>
      </c>
      <c r="AF52" s="89">
        <v>14.07714372</v>
      </c>
      <c r="AG52" s="89">
        <v>14.387</v>
      </c>
      <c r="AH52" s="89">
        <v>14.849</v>
      </c>
      <c r="AI52" s="153"/>
    </row>
    <row r="53" spans="2:35">
      <c r="B53" s="153" t="s">
        <v>165</v>
      </c>
      <c r="C53" s="34">
        <v>13.7</v>
      </c>
      <c r="D53" s="39">
        <v>11.2</v>
      </c>
      <c r="E53" s="39">
        <v>578.1</v>
      </c>
      <c r="F53" s="39">
        <v>2.5</v>
      </c>
      <c r="G53" s="39">
        <v>2.64</v>
      </c>
      <c r="H53" s="39">
        <v>2.6259999999999999</v>
      </c>
      <c r="I53" s="40">
        <v>2.60005182</v>
      </c>
      <c r="J53" s="40">
        <v>2.60902134</v>
      </c>
      <c r="K53" s="40">
        <v>151.02561777</v>
      </c>
      <c r="L53" s="40">
        <v>49.909488899999999</v>
      </c>
      <c r="M53" s="40">
        <v>4.8752243000000002</v>
      </c>
      <c r="N53" s="40">
        <v>12.62694694</v>
      </c>
      <c r="O53" s="40">
        <v>12.39745765</v>
      </c>
      <c r="P53" s="89">
        <v>25.955300279999999</v>
      </c>
      <c r="Q53" s="89">
        <v>23.10165671</v>
      </c>
      <c r="R53" s="89">
        <v>56.397923799999994</v>
      </c>
      <c r="S53" s="89">
        <v>53.235126560000005</v>
      </c>
      <c r="T53" s="89">
        <v>43.393316320000004</v>
      </c>
      <c r="U53" s="89">
        <v>50.32277045</v>
      </c>
      <c r="V53" s="89">
        <v>55.552748700000002</v>
      </c>
      <c r="W53" s="89">
        <v>65.187998840000006</v>
      </c>
      <c r="X53" s="89">
        <v>15.059310960000001</v>
      </c>
      <c r="Y53" s="89">
        <v>15.72409579</v>
      </c>
      <c r="Z53" s="89">
        <v>14.785990369999999</v>
      </c>
      <c r="AA53" s="89">
        <v>23.54531566</v>
      </c>
      <c r="AB53" s="89">
        <v>27.744897780000002</v>
      </c>
      <c r="AC53" s="89">
        <v>15.086368949999999</v>
      </c>
      <c r="AD53" s="89">
        <v>14.060249000000001</v>
      </c>
      <c r="AE53" s="89">
        <v>14.83793526</v>
      </c>
      <c r="AF53" s="89">
        <v>14.533179560000001</v>
      </c>
      <c r="AG53" s="89">
        <v>15.125999999999999</v>
      </c>
      <c r="AH53" s="89">
        <v>10.872</v>
      </c>
      <c r="AI53" s="153"/>
    </row>
    <row r="54" spans="2:35">
      <c r="B54" s="153" t="s">
        <v>167</v>
      </c>
      <c r="C54" s="34">
        <v>30.6</v>
      </c>
      <c r="D54" s="39">
        <v>27.9</v>
      </c>
      <c r="E54" s="39">
        <v>43.2</v>
      </c>
      <c r="F54" s="39">
        <v>33.299999999999997</v>
      </c>
      <c r="G54" s="39">
        <v>37.155999999999999</v>
      </c>
      <c r="H54" s="39">
        <v>41.024999999999999</v>
      </c>
      <c r="I54" s="40">
        <v>46.257858460000001</v>
      </c>
      <c r="J54" s="40">
        <v>35.961799749999997</v>
      </c>
      <c r="K54" s="40">
        <v>49.857942399999999</v>
      </c>
      <c r="L54" s="40">
        <v>75.20223562999999</v>
      </c>
      <c r="M54" s="40">
        <v>60.225037560000004</v>
      </c>
      <c r="N54" s="40">
        <v>64.404105020000003</v>
      </c>
      <c r="O54" s="40">
        <v>54.054584560000002</v>
      </c>
      <c r="P54" s="89">
        <v>87.33308135</v>
      </c>
      <c r="Q54" s="89">
        <v>43.63767146</v>
      </c>
      <c r="R54" s="89">
        <v>81.897195159999995</v>
      </c>
      <c r="S54" s="89">
        <v>79.006856870000007</v>
      </c>
      <c r="T54" s="89">
        <v>94.371407109999993</v>
      </c>
      <c r="U54" s="89">
        <v>87.628142280000006</v>
      </c>
      <c r="V54" s="89">
        <v>90.534978390000006</v>
      </c>
      <c r="W54" s="89">
        <v>91.070715969999995</v>
      </c>
      <c r="X54" s="120">
        <v>76.38292122</v>
      </c>
      <c r="Y54" s="89">
        <v>98.500190860000004</v>
      </c>
      <c r="Z54" s="89">
        <v>84.133372199999997</v>
      </c>
      <c r="AA54" s="89">
        <v>75.444779640000007</v>
      </c>
      <c r="AB54" s="89">
        <v>75.877529590000009</v>
      </c>
      <c r="AC54" s="89">
        <v>81.428158139999994</v>
      </c>
      <c r="AD54" s="89">
        <v>77.684165829999998</v>
      </c>
      <c r="AE54" s="89">
        <v>67.020402880000006</v>
      </c>
      <c r="AF54" s="89">
        <v>71.830190970000004</v>
      </c>
      <c r="AG54" s="89">
        <v>75.617999999999995</v>
      </c>
      <c r="AH54" s="89">
        <v>56.927999999999997</v>
      </c>
      <c r="AI54" s="153"/>
    </row>
    <row r="55" spans="2:35">
      <c r="B55" s="153" t="s">
        <v>166</v>
      </c>
      <c r="C55" s="34">
        <v>2.2999999999999998</v>
      </c>
      <c r="D55" s="39">
        <v>8.6999999999999993</v>
      </c>
      <c r="E55" s="39">
        <v>2.6</v>
      </c>
      <c r="F55" s="39">
        <v>3.3</v>
      </c>
      <c r="G55" s="39">
        <v>3.59</v>
      </c>
      <c r="H55" s="39">
        <v>2.5590000000000002</v>
      </c>
      <c r="I55" s="40">
        <v>1.7595523500000001</v>
      </c>
      <c r="J55" s="40">
        <v>3.6152070000000001E-2</v>
      </c>
      <c r="K55" s="40">
        <v>1.8087999999999999E-3</v>
      </c>
      <c r="L55" s="40">
        <v>0.52163878000000008</v>
      </c>
      <c r="M55" s="40">
        <v>8.9786829999999998E-2</v>
      </c>
      <c r="N55" s="40">
        <v>0.20409331999999999</v>
      </c>
      <c r="O55" s="40">
        <v>0.40438703999999998</v>
      </c>
      <c r="P55" s="89">
        <v>0.60426075000000001</v>
      </c>
      <c r="Q55" s="89">
        <v>0.11247285</v>
      </c>
      <c r="R55" s="89">
        <v>0.13716094000000001</v>
      </c>
      <c r="S55" s="89">
        <v>0.22795629000000001</v>
      </c>
      <c r="T55" s="89">
        <v>0.86126958999999992</v>
      </c>
      <c r="U55" s="89">
        <v>1.0462530400000001</v>
      </c>
      <c r="V55" s="89">
        <v>0.36866098999999997</v>
      </c>
      <c r="W55" s="89">
        <v>0.6527080500000001</v>
      </c>
      <c r="X55" s="89">
        <v>0.73350252999999999</v>
      </c>
      <c r="Y55" s="89">
        <v>0.60060685000000003</v>
      </c>
      <c r="Z55" s="89">
        <v>0.2460417</v>
      </c>
      <c r="AA55" s="89">
        <v>0.22818446000000001</v>
      </c>
      <c r="AB55" s="89">
        <v>0.58030367000000005</v>
      </c>
      <c r="AC55" s="89">
        <v>0.46795790999999998</v>
      </c>
      <c r="AD55" s="89">
        <v>0.66354983000000001</v>
      </c>
      <c r="AE55" s="89">
        <v>0.50825461999999999</v>
      </c>
      <c r="AF55" s="89">
        <v>0.81800155000000008</v>
      </c>
      <c r="AG55" s="89">
        <v>8.3000000000000004E-2</v>
      </c>
      <c r="AH55" s="89">
        <v>0.42499999999999999</v>
      </c>
      <c r="AI55" s="153"/>
    </row>
    <row r="56" spans="2:35">
      <c r="B56" s="153" t="s">
        <v>171</v>
      </c>
      <c r="C56" s="34">
        <v>38.1</v>
      </c>
      <c r="D56" s="39">
        <v>4.3</v>
      </c>
      <c r="E56" s="39">
        <v>4.6360000000000001</v>
      </c>
      <c r="F56" s="39">
        <v>4.9000000000000004</v>
      </c>
      <c r="G56" s="39">
        <v>0.32200000000000001</v>
      </c>
      <c r="H56" s="39">
        <v>0.255</v>
      </c>
      <c r="I56" s="40">
        <v>0.96349218000000003</v>
      </c>
      <c r="J56" s="40">
        <v>1.2525078799999998</v>
      </c>
      <c r="K56" s="40">
        <v>1.3645904099999999</v>
      </c>
      <c r="L56" s="40">
        <v>8.0112518399999999</v>
      </c>
      <c r="M56" s="40">
        <v>8.0672626699999999</v>
      </c>
      <c r="N56" s="40">
        <v>9.1671559200000008</v>
      </c>
      <c r="O56" s="40">
        <v>8.7161429100000003</v>
      </c>
      <c r="P56" s="89">
        <v>12.094180869999999</v>
      </c>
      <c r="Q56" s="89">
        <v>13.759727359999999</v>
      </c>
      <c r="R56" s="89">
        <v>12.952878929999999</v>
      </c>
      <c r="S56" s="89">
        <v>13.935328419999999</v>
      </c>
      <c r="T56" s="89">
        <v>11.92494765</v>
      </c>
      <c r="U56" s="89">
        <v>15.47623858</v>
      </c>
      <c r="V56" s="89">
        <v>18.839966530000002</v>
      </c>
      <c r="W56" s="89">
        <v>16.085011609999999</v>
      </c>
      <c r="X56" s="89">
        <v>18.46900741</v>
      </c>
      <c r="Y56" s="89">
        <v>23.162999339999999</v>
      </c>
      <c r="Z56" s="89">
        <v>32.882576749999998</v>
      </c>
      <c r="AA56" s="89">
        <v>26.531349600000002</v>
      </c>
      <c r="AB56" s="89">
        <v>27.25715104</v>
      </c>
      <c r="AC56" s="89">
        <v>31.193470140000002</v>
      </c>
      <c r="AD56" s="89">
        <v>33.191247769999997</v>
      </c>
      <c r="AE56" s="89">
        <v>32.716762709999998</v>
      </c>
      <c r="AF56" s="89">
        <v>39.75520916</v>
      </c>
      <c r="AG56" s="89">
        <v>40.759</v>
      </c>
      <c r="AH56" s="89">
        <v>40.366</v>
      </c>
      <c r="AI56" s="153"/>
    </row>
    <row r="57" spans="2:35">
      <c r="B57" s="153" t="s">
        <v>172</v>
      </c>
      <c r="C57" s="34">
        <v>15.6</v>
      </c>
      <c r="D57" s="39">
        <v>7.2</v>
      </c>
      <c r="E57" s="39">
        <v>8.0299999999999994</v>
      </c>
      <c r="F57" s="39">
        <v>8.1</v>
      </c>
      <c r="G57" s="39">
        <v>15.8</v>
      </c>
      <c r="H57" s="39">
        <v>12.565</v>
      </c>
      <c r="I57" s="40">
        <v>15.328604689999999</v>
      </c>
      <c r="J57" s="40">
        <v>14.79260232</v>
      </c>
      <c r="K57" s="40">
        <v>16.463263260000002</v>
      </c>
      <c r="L57" s="40">
        <v>21.38966199</v>
      </c>
      <c r="M57" s="40">
        <v>26.536255629999999</v>
      </c>
      <c r="N57" s="40">
        <v>28.28025238</v>
      </c>
      <c r="O57" s="40">
        <v>37.012328250000003</v>
      </c>
      <c r="P57" s="89">
        <v>23.811212480000002</v>
      </c>
      <c r="Q57" s="89">
        <v>24.826833050000001</v>
      </c>
      <c r="R57" s="89">
        <v>15.193199910000001</v>
      </c>
      <c r="S57" s="89">
        <v>17.940727300000002</v>
      </c>
      <c r="T57" s="89">
        <v>27.845685809999999</v>
      </c>
      <c r="U57" s="89">
        <v>16.797201510000001</v>
      </c>
      <c r="V57" s="89">
        <v>27.558658079999997</v>
      </c>
      <c r="W57" s="89">
        <v>33.099962179999999</v>
      </c>
      <c r="X57" s="89">
        <v>24.816346750000001</v>
      </c>
      <c r="Y57" s="89">
        <v>17.949790329999999</v>
      </c>
      <c r="Z57" s="89">
        <v>15.72756996</v>
      </c>
      <c r="AA57" s="89">
        <v>18.073771879999999</v>
      </c>
      <c r="AB57" s="89">
        <v>23.82372234</v>
      </c>
      <c r="AC57" s="89">
        <v>21.793913719999999</v>
      </c>
      <c r="AD57" s="89">
        <v>17.402279489999998</v>
      </c>
      <c r="AE57" s="89">
        <v>17.361280180000001</v>
      </c>
      <c r="AF57" s="89">
        <v>18.760690829999998</v>
      </c>
      <c r="AG57" s="89">
        <v>19.670000000000002</v>
      </c>
      <c r="AH57" s="89">
        <v>14.917</v>
      </c>
      <c r="AI57" s="153"/>
    </row>
    <row r="58" spans="2:35">
      <c r="B58" s="153" t="s">
        <v>173</v>
      </c>
      <c r="C58" s="34">
        <v>1.8</v>
      </c>
      <c r="D58" s="39">
        <v>0.4</v>
      </c>
      <c r="E58" s="39">
        <v>0.68400000000000005</v>
      </c>
      <c r="F58" s="39">
        <v>1.3</v>
      </c>
      <c r="G58" s="39">
        <v>3.96</v>
      </c>
      <c r="H58" s="39">
        <v>5.8010000000000002</v>
      </c>
      <c r="I58" s="40">
        <v>1.2779162800000001</v>
      </c>
      <c r="J58" s="40">
        <v>0.71972365999999999</v>
      </c>
      <c r="K58" s="40">
        <v>3.1002341699999998</v>
      </c>
      <c r="L58" s="40">
        <v>10.277034449999999</v>
      </c>
      <c r="M58" s="40">
        <v>11.894322880000001</v>
      </c>
      <c r="N58" s="40">
        <v>11.900352</v>
      </c>
      <c r="O58" s="40">
        <v>13.53481292</v>
      </c>
      <c r="P58" s="89">
        <v>11.719187470000001</v>
      </c>
      <c r="Q58" s="89">
        <v>13.079527039999999</v>
      </c>
      <c r="R58" s="89">
        <v>10.85207022</v>
      </c>
      <c r="S58" s="89">
        <v>10.708732789999999</v>
      </c>
      <c r="T58" s="89">
        <v>15.57170895</v>
      </c>
      <c r="U58" s="89">
        <v>16.069666130000002</v>
      </c>
      <c r="V58" s="89">
        <v>12.52766134</v>
      </c>
      <c r="W58" s="89">
        <v>11.303504349999999</v>
      </c>
      <c r="X58" s="89">
        <v>10.54088262</v>
      </c>
      <c r="Y58" s="89">
        <v>12.93090331</v>
      </c>
      <c r="Z58" s="89">
        <v>13.8213566</v>
      </c>
      <c r="AA58" s="89">
        <v>10.422809089999999</v>
      </c>
      <c r="AB58" s="89">
        <v>6.8948867300000005</v>
      </c>
      <c r="AC58" s="89">
        <v>6.8402604299999998</v>
      </c>
      <c r="AD58" s="89">
        <v>9.3765899099999999</v>
      </c>
      <c r="AE58" s="89">
        <v>9.4963984400000001</v>
      </c>
      <c r="AF58" s="89">
        <v>9.3179546099999992</v>
      </c>
      <c r="AG58" s="89">
        <v>9.8079999999999998</v>
      </c>
      <c r="AH58" s="89">
        <v>9.3059999999999992</v>
      </c>
      <c r="AI58" s="153"/>
    </row>
    <row r="59" spans="2:35">
      <c r="B59" s="153" t="s">
        <v>168</v>
      </c>
      <c r="C59" s="34">
        <v>4.5999999999999996</v>
      </c>
      <c r="D59" s="39">
        <v>4.7</v>
      </c>
      <c r="E59" s="39">
        <v>4.1609999999999996</v>
      </c>
      <c r="F59" s="39">
        <v>6.7810000000000006</v>
      </c>
      <c r="G59" s="39">
        <v>10.920999999999999</v>
      </c>
      <c r="H59" s="39">
        <v>4.3170000000000002</v>
      </c>
      <c r="I59" s="40">
        <v>11.348178560000001</v>
      </c>
      <c r="J59" s="40">
        <v>7.3770018300000002</v>
      </c>
      <c r="K59" s="40">
        <v>12.211475369999999</v>
      </c>
      <c r="L59" s="40">
        <v>4.8229639100000004</v>
      </c>
      <c r="M59" s="40">
        <v>18.173616160000002</v>
      </c>
      <c r="N59" s="40">
        <v>14.01895294</v>
      </c>
      <c r="O59" s="40">
        <v>13.684833289999998</v>
      </c>
      <c r="P59" s="89">
        <v>4.6635746300000003</v>
      </c>
      <c r="Q59" s="89">
        <v>17.135177089999999</v>
      </c>
      <c r="R59" s="89">
        <v>9.4309666799999992</v>
      </c>
      <c r="S59" s="89">
        <v>9.7326440200000004</v>
      </c>
      <c r="T59" s="89">
        <v>3.7296224900000001</v>
      </c>
      <c r="U59" s="89">
        <v>12.4294324</v>
      </c>
      <c r="V59" s="89">
        <v>16.27449588</v>
      </c>
      <c r="W59" s="89">
        <v>13.16272116</v>
      </c>
      <c r="X59" s="89">
        <v>2.9305097200000003</v>
      </c>
      <c r="Y59" s="89">
        <v>16.32404974</v>
      </c>
      <c r="Z59" s="89">
        <v>11.951793609999999</v>
      </c>
      <c r="AA59" s="89">
        <v>8.1599724699999996</v>
      </c>
      <c r="AB59" s="89">
        <v>1.75906607</v>
      </c>
      <c r="AC59" s="89">
        <v>16.14507098</v>
      </c>
      <c r="AD59" s="89">
        <v>10.547355849999999</v>
      </c>
      <c r="AE59" s="89">
        <v>9.1141952599999989</v>
      </c>
      <c r="AF59" s="89">
        <v>4.5063285500000001</v>
      </c>
      <c r="AG59" s="89">
        <v>20.193999999999999</v>
      </c>
      <c r="AH59" s="89">
        <v>17.221</v>
      </c>
      <c r="AI59" s="153"/>
    </row>
    <row r="60" spans="2:35" ht="5.0999999999999996" customHeight="1">
      <c r="B60" s="153"/>
      <c r="C60" s="34"/>
      <c r="D60" s="39"/>
      <c r="E60" s="39"/>
      <c r="F60" s="39"/>
      <c r="G60" s="39"/>
      <c r="H60" s="39"/>
      <c r="I60" s="40"/>
      <c r="J60" s="40"/>
      <c r="K60" s="40"/>
      <c r="L60" s="40"/>
      <c r="M60" s="40"/>
      <c r="N60" s="40"/>
      <c r="O60" s="40"/>
      <c r="P60" s="89"/>
      <c r="Q60" s="89"/>
      <c r="R60" s="89"/>
      <c r="S60" s="89"/>
      <c r="T60" s="89"/>
      <c r="U60" s="89"/>
      <c r="V60" s="89"/>
      <c r="W60" s="89"/>
      <c r="X60" s="89"/>
      <c r="Y60" s="89"/>
      <c r="Z60" s="89"/>
      <c r="AA60" s="89"/>
      <c r="AB60" s="89"/>
      <c r="AC60" s="89"/>
      <c r="AD60" s="89"/>
      <c r="AE60" s="89"/>
      <c r="AF60" s="89"/>
      <c r="AG60" s="89"/>
      <c r="AH60" s="89"/>
      <c r="AI60" s="153"/>
    </row>
    <row r="61" spans="2:35" s="6" customFormat="1">
      <c r="B61" s="7" t="s">
        <v>174</v>
      </c>
      <c r="C61" s="42">
        <v>109.8</v>
      </c>
      <c r="D61" s="42">
        <v>67.099999999999994</v>
      </c>
      <c r="E61" s="42">
        <v>646.2109999999999</v>
      </c>
      <c r="F61" s="42">
        <v>67.680999999999997</v>
      </c>
      <c r="G61" s="42">
        <v>82.448999999999984</v>
      </c>
      <c r="H61" s="42">
        <v>76.614000000000004</v>
      </c>
      <c r="I61" s="45">
        <v>81.444240780000001</v>
      </c>
      <c r="J61" s="45">
        <v>68.979701849999998</v>
      </c>
      <c r="K61" s="45">
        <v>247.44364315999999</v>
      </c>
      <c r="L61" s="45">
        <v>198.66280646999999</v>
      </c>
      <c r="M61" s="45">
        <v>158.67014301</v>
      </c>
      <c r="N61" s="45">
        <v>164.16913653</v>
      </c>
      <c r="O61" s="45">
        <v>159.70897100000002</v>
      </c>
      <c r="P61" s="45">
        <v>196.29439553000003</v>
      </c>
      <c r="Q61" s="45">
        <v>167.29061802999996</v>
      </c>
      <c r="R61" s="45">
        <v>206.71856540000002</v>
      </c>
      <c r="S61" s="45">
        <v>198.20256438999999</v>
      </c>
      <c r="T61" s="45">
        <v>216.32399847999997</v>
      </c>
      <c r="U61" s="45">
        <v>217.27896958000002</v>
      </c>
      <c r="V61" s="45">
        <v>234.11869420999997</v>
      </c>
      <c r="W61" s="45">
        <v>241.80679741</v>
      </c>
      <c r="X61" s="45">
        <v>158.45941771</v>
      </c>
      <c r="Y61" s="45">
        <v>194.67107643999998</v>
      </c>
      <c r="Z61" s="45">
        <v>182.23311107000001</v>
      </c>
      <c r="AA61" s="45">
        <v>171.09297727000001</v>
      </c>
      <c r="AB61" s="45">
        <v>172.92912140999999</v>
      </c>
      <c r="AC61" s="45">
        <v>181.96678531999999</v>
      </c>
      <c r="AD61" s="45">
        <v>170.81098950999998</v>
      </c>
      <c r="AE61" s="45">
        <v>159.02329238000002</v>
      </c>
      <c r="AF61" s="45">
        <v>173.59869895</v>
      </c>
      <c r="AG61" s="45">
        <v>195.96100000000001</v>
      </c>
      <c r="AH61" s="45">
        <v>165.2</v>
      </c>
    </row>
    <row r="62" spans="2:35">
      <c r="B62" s="153"/>
      <c r="C62" s="34"/>
      <c r="D62" s="39"/>
      <c r="E62" s="39"/>
      <c r="F62" s="39"/>
      <c r="G62" s="39"/>
      <c r="H62" s="39"/>
      <c r="I62" s="39"/>
      <c r="J62" s="39"/>
      <c r="K62" s="39"/>
      <c r="L62" s="39"/>
      <c r="M62" s="39"/>
      <c r="N62" s="39"/>
      <c r="O62" s="39"/>
      <c r="P62" s="94"/>
      <c r="Q62" s="94"/>
      <c r="R62" s="94"/>
      <c r="S62" s="94"/>
      <c r="T62" s="94"/>
      <c r="U62" s="94"/>
      <c r="V62" s="94"/>
      <c r="W62" s="94"/>
      <c r="X62" s="94"/>
      <c r="Y62" s="94"/>
      <c r="Z62" s="94"/>
      <c r="AA62" s="94"/>
      <c r="AB62" s="94"/>
      <c r="AC62" s="94"/>
      <c r="AD62" s="94"/>
      <c r="AE62" s="94"/>
      <c r="AF62" s="94"/>
      <c r="AG62" s="94"/>
      <c r="AH62" s="94"/>
      <c r="AI62" s="153"/>
    </row>
    <row r="63" spans="2:35">
      <c r="B63" s="95" t="s">
        <v>175</v>
      </c>
      <c r="C63" s="124">
        <v>678.3</v>
      </c>
      <c r="D63" s="111">
        <v>669.7</v>
      </c>
      <c r="E63" s="111">
        <v>696.40499999999986</v>
      </c>
      <c r="F63" s="111">
        <v>681.4</v>
      </c>
      <c r="G63" s="111">
        <v>667.08900000000006</v>
      </c>
      <c r="H63" s="111">
        <v>667.16600000000005</v>
      </c>
      <c r="I63" s="111">
        <v>755.83215103999999</v>
      </c>
      <c r="J63" s="111">
        <v>741.28472819000001</v>
      </c>
      <c r="K63" s="111">
        <v>1474.3609889000002</v>
      </c>
      <c r="L63" s="111">
        <v>2195.7539382099999</v>
      </c>
      <c r="M63" s="111">
        <v>2134.2150775800001</v>
      </c>
      <c r="N63" s="111">
        <v>2131.5249337300002</v>
      </c>
      <c r="O63" s="111">
        <v>2124.6578032699999</v>
      </c>
      <c r="P63" s="112">
        <v>2147.1280298900001</v>
      </c>
      <c r="Q63" s="112">
        <v>2119.0987509300003</v>
      </c>
      <c r="R63" s="112">
        <v>2134.5181231600004</v>
      </c>
      <c r="S63" s="112">
        <v>2124.5566548100001</v>
      </c>
      <c r="T63" s="112">
        <v>2133.1861729699999</v>
      </c>
      <c r="U63" s="112">
        <v>2163.4511527300001</v>
      </c>
      <c r="V63" s="112">
        <v>2176.1449436299999</v>
      </c>
      <c r="W63" s="112">
        <v>2176.9560871600002</v>
      </c>
      <c r="X63" s="112">
        <v>2025.7936159500002</v>
      </c>
      <c r="Y63" s="112">
        <v>2067.8558512899999</v>
      </c>
      <c r="Z63" s="112">
        <v>2056.7412746099999</v>
      </c>
      <c r="AA63" s="112">
        <v>2030.94865888</v>
      </c>
      <c r="AB63" s="112">
        <v>2058.42862053</v>
      </c>
      <c r="AC63" s="112">
        <v>2050.9227586299999</v>
      </c>
      <c r="AD63" s="112">
        <v>2052.7056304500002</v>
      </c>
      <c r="AE63" s="112">
        <v>2075.60434528</v>
      </c>
      <c r="AF63" s="112">
        <v>1984.91594007</v>
      </c>
      <c r="AG63" s="112">
        <v>1982.8589999999999</v>
      </c>
      <c r="AH63" s="112">
        <f>+AH38+AH49+AH61</f>
        <v>2047.521</v>
      </c>
      <c r="AI63" s="153"/>
    </row>
    <row r="64" spans="2:35">
      <c r="B64" s="153"/>
      <c r="C64" s="34"/>
      <c r="D64" s="34"/>
      <c r="E64" s="34"/>
      <c r="F64" s="34"/>
      <c r="G64" s="34"/>
      <c r="H64" s="34"/>
      <c r="I64" s="72"/>
      <c r="J64" s="72"/>
      <c r="K64" s="72"/>
      <c r="L64" s="72"/>
      <c r="M64" s="72"/>
      <c r="N64" s="72"/>
      <c r="O64" s="72"/>
      <c r="P64" s="72"/>
      <c r="Q64" s="72"/>
      <c r="R64" s="72"/>
      <c r="S64" s="34"/>
      <c r="T64" s="34"/>
      <c r="U64" s="34"/>
      <c r="V64" s="34"/>
      <c r="W64" s="34"/>
      <c r="X64" s="34"/>
      <c r="Y64" s="34"/>
      <c r="Z64" s="34"/>
      <c r="AA64" s="34"/>
      <c r="AB64" s="59"/>
      <c r="AC64" s="59"/>
      <c r="AD64" s="59"/>
      <c r="AE64" s="59"/>
      <c r="AF64" s="59"/>
      <c r="AG64" s="59"/>
      <c r="AH64" s="59"/>
      <c r="AI64" s="153"/>
    </row>
    <row r="65" spans="2:35">
      <c r="B65" s="31" t="s">
        <v>176</v>
      </c>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133"/>
      <c r="AC65" s="133"/>
      <c r="AD65" s="133"/>
      <c r="AE65" s="133"/>
      <c r="AF65" s="133"/>
      <c r="AG65" s="133"/>
      <c r="AH65" s="133"/>
      <c r="AI65" s="153"/>
    </row>
    <row r="66" spans="2:35">
      <c r="B66" s="146"/>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60"/>
      <c r="AC66" s="60"/>
      <c r="AD66" s="60"/>
      <c r="AE66" s="60"/>
      <c r="AF66" s="60"/>
      <c r="AG66" s="60"/>
      <c r="AH66" s="60"/>
      <c r="AI66" s="153"/>
    </row>
    <row r="67" spans="2:35">
      <c r="B67" s="146" t="s">
        <v>177</v>
      </c>
      <c r="C67" s="123">
        <v>13.692</v>
      </c>
      <c r="D67" s="123">
        <v>11.196999999999999</v>
      </c>
      <c r="E67" s="123">
        <v>578.14300000000003</v>
      </c>
      <c r="F67" s="123">
        <v>2.5179999999999998</v>
      </c>
      <c r="G67" s="123">
        <v>2.6389338799999997</v>
      </c>
      <c r="H67" s="123">
        <v>2.6258829706697266</v>
      </c>
      <c r="I67" s="123">
        <v>2.6000518296627835</v>
      </c>
      <c r="J67" s="123">
        <v>2.60902134</v>
      </c>
      <c r="K67" s="123">
        <v>151.02561777</v>
      </c>
      <c r="L67" s="123">
        <v>49.909488899999999</v>
      </c>
      <c r="M67" s="123">
        <v>4.8752243000000002</v>
      </c>
      <c r="N67" s="37">
        <v>12.62694694</v>
      </c>
      <c r="O67" s="37">
        <v>12.39745765</v>
      </c>
      <c r="P67" s="37">
        <v>25.955300279999999</v>
      </c>
      <c r="Q67" s="37">
        <v>23.10165671</v>
      </c>
      <c r="R67" s="37">
        <v>56.397923799999994</v>
      </c>
      <c r="S67" s="37">
        <v>53.235126560000005</v>
      </c>
      <c r="T67" s="37">
        <v>43.393316320000004</v>
      </c>
      <c r="U67" s="37">
        <v>50.32277045</v>
      </c>
      <c r="V67" s="37">
        <v>55.552748700000002</v>
      </c>
      <c r="W67" s="37">
        <v>65.187998840000006</v>
      </c>
      <c r="X67" s="37">
        <v>15.059310960000001</v>
      </c>
      <c r="Y67" s="37">
        <v>15.72409579</v>
      </c>
      <c r="Z67" s="37">
        <v>14.785990369999999</v>
      </c>
      <c r="AA67" s="37">
        <v>23.54531566</v>
      </c>
      <c r="AB67" s="37">
        <v>27.744897780000002</v>
      </c>
      <c r="AC67" s="37">
        <v>15.086368949999999</v>
      </c>
      <c r="AD67" s="37">
        <v>14.060249000000001</v>
      </c>
      <c r="AE67" s="37">
        <v>14.83793526</v>
      </c>
      <c r="AF67" s="37">
        <v>14.533179560000001</v>
      </c>
      <c r="AG67" s="37">
        <v>15.125999999999999</v>
      </c>
      <c r="AH67" s="37">
        <f>+AH53</f>
        <v>10.872</v>
      </c>
      <c r="AI67" s="153"/>
    </row>
    <row r="68" spans="2:35">
      <c r="B68" s="146" t="s">
        <v>178</v>
      </c>
      <c r="C68" s="123">
        <v>597.024</v>
      </c>
      <c r="D68" s="123">
        <v>601.92399999999998</v>
      </c>
      <c r="E68" s="123">
        <v>43.506999999999998</v>
      </c>
      <c r="F68" s="123">
        <v>616.29200000000003</v>
      </c>
      <c r="G68" s="123">
        <v>630.19428470000003</v>
      </c>
      <c r="H68" s="123">
        <v>640.54710180874815</v>
      </c>
      <c r="I68" s="123">
        <v>374.12570041224956</v>
      </c>
      <c r="J68" s="123">
        <v>373.64881716000002</v>
      </c>
      <c r="K68" s="123">
        <v>906.85723051000002</v>
      </c>
      <c r="L68" s="123">
        <v>1220.87864805</v>
      </c>
      <c r="M68" s="123">
        <v>1225.62610776</v>
      </c>
      <c r="N68" s="37">
        <v>1233.8457739300002</v>
      </c>
      <c r="O68" s="37">
        <v>1234.5957430199999</v>
      </c>
      <c r="P68" s="37">
        <v>1234.7023132500001</v>
      </c>
      <c r="Q68" s="37">
        <v>1240.3980171300002</v>
      </c>
      <c r="R68" s="37">
        <v>1224.7158292300001</v>
      </c>
      <c r="S68" s="37">
        <v>1224.54895115</v>
      </c>
      <c r="T68" s="37">
        <v>1297.6852960699998</v>
      </c>
      <c r="U68" s="37">
        <v>1298.10613644</v>
      </c>
      <c r="V68" s="37">
        <v>1335.3787043099999</v>
      </c>
      <c r="W68" s="37">
        <v>1335.6985652200001</v>
      </c>
      <c r="X68" s="37">
        <v>1400.81437239</v>
      </c>
      <c r="Y68" s="37">
        <v>1401.7518201600001</v>
      </c>
      <c r="Z68" s="37">
        <v>1402.76403218</v>
      </c>
      <c r="AA68" s="37">
        <v>1403.1789279899999</v>
      </c>
      <c r="AB68" s="37">
        <v>1404.4300334500001</v>
      </c>
      <c r="AC68" s="37">
        <v>1405.7173846800001</v>
      </c>
      <c r="AD68" s="37">
        <v>1407.0207324600001</v>
      </c>
      <c r="AE68" s="37">
        <v>1445.13311077</v>
      </c>
      <c r="AF68" s="37">
        <v>1447.8672908800002</v>
      </c>
      <c r="AG68" s="37">
        <v>1449.415</v>
      </c>
      <c r="AH68" s="37">
        <f>+AH43</f>
        <v>1103.5609999999999</v>
      </c>
      <c r="AI68" s="153"/>
    </row>
    <row r="69" spans="2:35">
      <c r="B69" s="146" t="s">
        <v>179</v>
      </c>
      <c r="C69" s="123">
        <v>45.573</v>
      </c>
      <c r="D69" s="123">
        <v>22.035</v>
      </c>
      <c r="E69" s="123">
        <v>70.539000000000001</v>
      </c>
      <c r="F69" s="123">
        <v>50.908999999999999</v>
      </c>
      <c r="G69" s="123">
        <v>36.100803840000005</v>
      </c>
      <c r="H69" s="123">
        <v>24.440646259999998</v>
      </c>
      <c r="I69" s="123">
        <v>81.571444239999991</v>
      </c>
      <c r="J69" s="123">
        <v>77.657962519999998</v>
      </c>
      <c r="K69" s="123">
        <v>41.927705950000004</v>
      </c>
      <c r="L69" s="123">
        <v>85.177880950000002</v>
      </c>
      <c r="M69" s="123">
        <v>37.696218899999998</v>
      </c>
      <c r="N69" s="37">
        <v>47.425768820000002</v>
      </c>
      <c r="O69" s="37">
        <v>47.048820210000002</v>
      </c>
      <c r="P69" s="37">
        <v>55.223066659999994</v>
      </c>
      <c r="Q69" s="37">
        <v>36.554013259999998</v>
      </c>
      <c r="R69" s="37">
        <v>45.67951936</v>
      </c>
      <c r="S69" s="37">
        <v>36.51344185</v>
      </c>
      <c r="T69" s="37">
        <v>31.76654916</v>
      </c>
      <c r="U69" s="37">
        <v>24.866482319999999</v>
      </c>
      <c r="V69" s="37">
        <v>28.32237976</v>
      </c>
      <c r="W69" s="37">
        <v>30.81775541</v>
      </c>
      <c r="X69" s="37">
        <v>26.287507739999999</v>
      </c>
      <c r="Y69" s="37">
        <v>31.043128879999998</v>
      </c>
      <c r="Z69" s="37">
        <v>14.77971174</v>
      </c>
      <c r="AA69" s="37">
        <v>8.67999908</v>
      </c>
      <c r="AB69" s="37">
        <v>10.128077169999999</v>
      </c>
      <c r="AC69" s="37">
        <v>11.64174186</v>
      </c>
      <c r="AD69" s="37">
        <v>10.117674989999999</v>
      </c>
      <c r="AE69" s="37">
        <v>55.703908130000002</v>
      </c>
      <c r="AF69" s="37">
        <v>61.890147689999999</v>
      </c>
      <c r="AG69" s="37">
        <v>64.025000000000006</v>
      </c>
      <c r="AH69" s="37">
        <f>+AH27</f>
        <v>143.61699999999999</v>
      </c>
      <c r="AI69" s="153"/>
    </row>
    <row r="70" spans="2:35">
      <c r="B70" s="32" t="s">
        <v>180</v>
      </c>
      <c r="C70" s="45">
        <v>565.14300000000003</v>
      </c>
      <c r="D70" s="45">
        <v>591.08600000000001</v>
      </c>
      <c r="E70" s="45">
        <v>551.11099999999999</v>
      </c>
      <c r="F70" s="45">
        <v>567.90100000000007</v>
      </c>
      <c r="G70" s="45">
        <v>596.73241473999997</v>
      </c>
      <c r="H70" s="45">
        <v>618.73233851941791</v>
      </c>
      <c r="I70" s="45">
        <v>295.15430800191234</v>
      </c>
      <c r="J70" s="45">
        <v>298.59987598000004</v>
      </c>
      <c r="K70" s="45">
        <v>1015.9551423299999</v>
      </c>
      <c r="L70" s="45">
        <v>1185.6102560000002</v>
      </c>
      <c r="M70" s="45">
        <v>1192.8051131599998</v>
      </c>
      <c r="N70" s="58">
        <v>1199.0469520500001</v>
      </c>
      <c r="O70" s="58">
        <v>1199.9443804599998</v>
      </c>
      <c r="P70" s="58">
        <v>1205.4345468700001</v>
      </c>
      <c r="Q70" s="58">
        <v>1226.9456605800003</v>
      </c>
      <c r="R70" s="58">
        <v>1235.4342336699999</v>
      </c>
      <c r="S70" s="58">
        <v>1241.2706358600001</v>
      </c>
      <c r="T70" s="58">
        <v>1309.3120632299997</v>
      </c>
      <c r="U70" s="58">
        <v>1323.5624245700001</v>
      </c>
      <c r="V70" s="58">
        <v>1362.6090732499997</v>
      </c>
      <c r="W70" s="58">
        <v>1370.0688086500002</v>
      </c>
      <c r="X70" s="58">
        <v>1389.5861756100001</v>
      </c>
      <c r="Y70" s="58">
        <v>1386.4327870700001</v>
      </c>
      <c r="Z70" s="58">
        <v>1402.77031081</v>
      </c>
      <c r="AA70" s="58">
        <v>1418.0442445699998</v>
      </c>
      <c r="AB70" s="58">
        <v>1422.04685406</v>
      </c>
      <c r="AC70" s="58">
        <v>1409.1620117700002</v>
      </c>
      <c r="AD70" s="58">
        <v>1410.9633064700001</v>
      </c>
      <c r="AE70" s="58">
        <v>1404.2671379000001</v>
      </c>
      <c r="AF70" s="58">
        <v>1400.5103227499999</v>
      </c>
      <c r="AG70" s="58">
        <v>1400.5159999999998</v>
      </c>
      <c r="AH70" s="58">
        <f>SUM(AH67:AH68)-AH69</f>
        <v>970.81600000000003</v>
      </c>
      <c r="AI70" s="153"/>
    </row>
    <row r="71" spans="2:35">
      <c r="B71" s="52" t="s">
        <v>181</v>
      </c>
      <c r="C71" s="53">
        <v>7.205115918164255</v>
      </c>
      <c r="D71" s="80">
        <v>6.7874020014973739</v>
      </c>
      <c r="E71" s="80">
        <v>6.2571302065411372</v>
      </c>
      <c r="F71" s="80">
        <v>6.1465905534448222</v>
      </c>
      <c r="G71" s="80">
        <v>6.2993477490819663</v>
      </c>
      <c r="H71" s="53">
        <v>6.2538222407871533</v>
      </c>
      <c r="I71" s="53">
        <v>2.9078890681787626</v>
      </c>
      <c r="J71" s="53">
        <v>2.8759932511106419</v>
      </c>
      <c r="K71" s="80">
        <v>8.8357829523382989</v>
      </c>
      <c r="L71" s="53">
        <v>8.4156895035275614</v>
      </c>
      <c r="M71" s="53">
        <v>6.8970759174218692</v>
      </c>
      <c r="N71" s="80">
        <v>5.8707703113682044</v>
      </c>
      <c r="O71" s="80">
        <v>5.1940695868857221</v>
      </c>
      <c r="P71" s="80">
        <v>4.8359746484375199</v>
      </c>
      <c r="Q71" s="80">
        <v>4.8324826825975347</v>
      </c>
      <c r="R71" s="80">
        <v>4.8007674825284692</v>
      </c>
      <c r="S71" s="119">
        <v>4.7387956141320897</v>
      </c>
      <c r="T71" s="119">
        <v>4.9521140813679656</v>
      </c>
      <c r="U71" s="119">
        <v>4.9261425468983946</v>
      </c>
      <c r="V71" s="119">
        <v>5.2640014393320556</v>
      </c>
      <c r="W71" s="119">
        <v>5.4979318438160014</v>
      </c>
      <c r="X71" s="119">
        <v>5.8893036701592845</v>
      </c>
      <c r="Y71" s="119">
        <v>6.1403712901220562</v>
      </c>
      <c r="Z71" s="119">
        <v>6.1239044000291187</v>
      </c>
      <c r="AA71" s="119">
        <v>6.1728113258542461</v>
      </c>
      <c r="AB71" s="119">
        <v>6.1090853301918013</v>
      </c>
      <c r="AC71" s="119">
        <v>6.0357499181551999</v>
      </c>
      <c r="AD71" s="119">
        <v>6.0857886711868758</v>
      </c>
      <c r="AE71" s="119">
        <v>6.0920959152324201</v>
      </c>
      <c r="AF71" s="119">
        <v>6.3211216385197089</v>
      </c>
      <c r="AG71" s="119">
        <v>6.3346296841706282</v>
      </c>
      <c r="AH71" s="119">
        <v>4.5151772785334483</v>
      </c>
      <c r="AI71" s="153"/>
    </row>
    <row r="72" spans="2:35" s="153" customFormat="1">
      <c r="B72" s="146" t="s">
        <v>238</v>
      </c>
      <c r="C72" s="123">
        <v>28.345999999999997</v>
      </c>
      <c r="D72" s="123">
        <v>28.718</v>
      </c>
      <c r="E72" s="123">
        <v>34.921999999999997</v>
      </c>
      <c r="F72" s="123">
        <v>34.81</v>
      </c>
      <c r="G72" s="123">
        <v>35.706274023719899</v>
      </c>
      <c r="H72" s="123">
        <v>35.680435179669864</v>
      </c>
      <c r="I72" s="123">
        <v>34.460513772728646</v>
      </c>
      <c r="J72" s="123">
        <v>34.809732990689547</v>
      </c>
      <c r="K72" s="123">
        <v>33.205811939897259</v>
      </c>
      <c r="L72" s="123">
        <v>1.0726138962762861</v>
      </c>
      <c r="M72" s="123">
        <v>0.97440872572955517</v>
      </c>
      <c r="N72" s="37">
        <v>1.0003283417653885</v>
      </c>
      <c r="O72" s="37">
        <v>0.89031420142932116</v>
      </c>
      <c r="P72" s="37">
        <v>0.81849622000000011</v>
      </c>
      <c r="Q72" s="37">
        <v>5.3234093899516122</v>
      </c>
      <c r="R72" s="37">
        <v>5.2050520060996313</v>
      </c>
      <c r="S72" s="37">
        <v>0.92958312000000021</v>
      </c>
      <c r="T72" s="37">
        <v>1.0308628900000001</v>
      </c>
      <c r="U72" s="37">
        <v>1.1084757000000001</v>
      </c>
      <c r="V72" s="37">
        <v>1.3487388599999999</v>
      </c>
      <c r="W72" s="37">
        <v>1.38023473</v>
      </c>
      <c r="X72" s="37">
        <v>1.5575292599999999</v>
      </c>
      <c r="Y72" s="37">
        <v>1.5575292599999999</v>
      </c>
      <c r="Z72" s="37">
        <v>1.5575292599999999</v>
      </c>
      <c r="AA72" s="37">
        <v>1.3415531000000001</v>
      </c>
      <c r="AB72" s="37">
        <v>1.4397150000000001</v>
      </c>
      <c r="AC72" s="37">
        <v>1.2564394999999999</v>
      </c>
      <c r="AD72" s="37">
        <v>2.2817906000000003</v>
      </c>
      <c r="AE72" s="37">
        <v>0.98956670000000002</v>
      </c>
      <c r="AF72" s="37">
        <v>0.83038780000000012</v>
      </c>
      <c r="AG72" s="37">
        <v>0.68639729999999999</v>
      </c>
      <c r="AH72" s="37">
        <v>0.5959440841000001</v>
      </c>
    </row>
    <row r="73" spans="2:35">
      <c r="B73" s="167" t="s">
        <v>239</v>
      </c>
      <c r="C73" s="45">
        <v>593.48900000000003</v>
      </c>
      <c r="D73" s="45">
        <v>619.80399999999997</v>
      </c>
      <c r="E73" s="45">
        <v>586.03300000000002</v>
      </c>
      <c r="F73" s="45">
        <v>602.71100000000001</v>
      </c>
      <c r="G73" s="45">
        <v>632.43868876371982</v>
      </c>
      <c r="H73" s="45">
        <v>654.41277369908778</v>
      </c>
      <c r="I73" s="45">
        <v>329.61482177464103</v>
      </c>
      <c r="J73" s="45">
        <v>333.40960897068959</v>
      </c>
      <c r="K73" s="45">
        <v>1049.1609542698973</v>
      </c>
      <c r="L73" s="58">
        <v>1186.6828698962765</v>
      </c>
      <c r="M73" s="58">
        <v>1193.7795218857293</v>
      </c>
      <c r="N73" s="58">
        <v>1200.0472803917653</v>
      </c>
      <c r="O73" s="58">
        <v>1200.834694661429</v>
      </c>
      <c r="P73" s="58">
        <v>1206.2530430900001</v>
      </c>
      <c r="Q73" s="58">
        <v>1232.2690699699519</v>
      </c>
      <c r="R73" s="58">
        <v>1240.6392856760995</v>
      </c>
      <c r="S73" s="58">
        <v>1242.20021898</v>
      </c>
      <c r="T73" s="58">
        <v>1310.3429261199997</v>
      </c>
      <c r="U73" s="58">
        <v>1324.6709002700002</v>
      </c>
      <c r="V73" s="58">
        <v>1363.9578121099996</v>
      </c>
      <c r="W73" s="58">
        <v>1371.4490433800001</v>
      </c>
      <c r="X73" s="58">
        <v>1391.1437048700002</v>
      </c>
      <c r="Y73" s="58">
        <v>1387.9903163300003</v>
      </c>
      <c r="Z73" s="58">
        <v>1404.3278400700001</v>
      </c>
      <c r="AA73" s="58">
        <v>1419.3857976699999</v>
      </c>
      <c r="AB73" s="58">
        <v>1423.48656906</v>
      </c>
      <c r="AC73" s="58">
        <v>1410.4184512700001</v>
      </c>
      <c r="AD73" s="58">
        <v>1413.2450970700002</v>
      </c>
      <c r="AE73" s="58">
        <v>1405.2567046000001</v>
      </c>
      <c r="AF73" s="58">
        <v>1401.34071055</v>
      </c>
      <c r="AG73" s="58">
        <v>1401.2023972999998</v>
      </c>
      <c r="AH73" s="58">
        <v>971.41287061307514</v>
      </c>
      <c r="AI73" s="192"/>
    </row>
    <row r="74" spans="2:35">
      <c r="B74" s="168" t="s">
        <v>181</v>
      </c>
      <c r="C74" s="53">
        <v>7.566504479672199</v>
      </c>
      <c r="D74" s="80">
        <v>7.1171689231957407</v>
      </c>
      <c r="E74" s="80">
        <v>6.653622929554885</v>
      </c>
      <c r="F74" s="80">
        <v>6.5233513218981507</v>
      </c>
      <c r="G74" s="80">
        <v>6.6762775610772227</v>
      </c>
      <c r="H74" s="53">
        <v>6.6144613818114282</v>
      </c>
      <c r="I74" s="53">
        <v>3.247397415395203</v>
      </c>
      <c r="J74" s="53">
        <v>3.2112665221581222</v>
      </c>
      <c r="K74" s="80">
        <v>9.1245745877487092</v>
      </c>
      <c r="L74" s="80">
        <v>8.4233031231488056</v>
      </c>
      <c r="M74" s="80">
        <v>6.9027101747551152</v>
      </c>
      <c r="N74" s="85">
        <v>5.8756681161792796</v>
      </c>
      <c r="O74" s="85">
        <v>5.1979233937718741</v>
      </c>
      <c r="P74" s="85">
        <v>4.8392582999472928</v>
      </c>
      <c r="Q74" s="85">
        <v>4.8534496125242912</v>
      </c>
      <c r="R74" s="85">
        <v>4.820993767129246</v>
      </c>
      <c r="S74" s="119">
        <v>4.7423444811436539</v>
      </c>
      <c r="T74" s="119">
        <v>4.9560130377565095</v>
      </c>
      <c r="U74" s="119">
        <v>4.9302681621369411</v>
      </c>
      <c r="V74" s="119">
        <v>5.269211857668247</v>
      </c>
      <c r="W74" s="119">
        <v>5.503470570357397</v>
      </c>
      <c r="X74" s="119">
        <v>5.8959047453198608</v>
      </c>
      <c r="Y74" s="119">
        <v>6.1408508887705953</v>
      </c>
      <c r="Z74" s="119">
        <v>6.2335963121870073</v>
      </c>
      <c r="AA74" s="119">
        <v>6.1786511677362084</v>
      </c>
      <c r="AB74" s="119">
        <v>6.1152703175296272</v>
      </c>
      <c r="AC74" s="119">
        <v>6.0411315240642081</v>
      </c>
      <c r="AD74" s="119">
        <v>6.0956305255567411</v>
      </c>
      <c r="AE74" s="119">
        <v>6.096388926930989</v>
      </c>
      <c r="AF74" s="119">
        <v>6.324869545411703</v>
      </c>
      <c r="AG74" s="119">
        <v>6.3372920319532762</v>
      </c>
      <c r="AH74" s="119">
        <v>4.5151772785334483</v>
      </c>
      <c r="AI74" s="153"/>
    </row>
    <row r="75" spans="2:35">
      <c r="B75" s="15" t="s">
        <v>182</v>
      </c>
      <c r="C75" s="123">
        <v>15.978568227721095</v>
      </c>
      <c r="D75" s="54">
        <v>16.065085400054159</v>
      </c>
      <c r="E75" s="54">
        <v>9.4185320800542236</v>
      </c>
      <c r="F75" s="54">
        <v>9.4617711140003209</v>
      </c>
      <c r="G75" s="54">
        <v>0</v>
      </c>
      <c r="H75" s="54">
        <v>0</v>
      </c>
      <c r="I75" s="54">
        <v>0</v>
      </c>
      <c r="J75" s="54">
        <v>0</v>
      </c>
      <c r="K75" s="54">
        <v>0</v>
      </c>
      <c r="L75" s="81">
        <v>0</v>
      </c>
      <c r="M75" s="81">
        <v>0</v>
      </c>
      <c r="N75" s="81">
        <v>0</v>
      </c>
      <c r="O75" s="81">
        <v>0</v>
      </c>
      <c r="P75" s="81">
        <v>0</v>
      </c>
      <c r="Q75" s="81">
        <v>0</v>
      </c>
      <c r="R75" s="81">
        <v>0</v>
      </c>
      <c r="S75" s="81">
        <v>0</v>
      </c>
      <c r="T75" s="81">
        <v>0</v>
      </c>
      <c r="U75" s="81">
        <v>0</v>
      </c>
      <c r="V75" s="81">
        <v>0</v>
      </c>
      <c r="W75" s="81">
        <v>0</v>
      </c>
      <c r="X75" s="81">
        <v>0</v>
      </c>
      <c r="Y75" s="81">
        <v>0</v>
      </c>
      <c r="Z75" s="81">
        <v>0</v>
      </c>
      <c r="AA75" s="81">
        <v>0</v>
      </c>
      <c r="AB75" s="81">
        <v>0</v>
      </c>
      <c r="AC75" s="81">
        <v>0</v>
      </c>
      <c r="AD75" s="81">
        <v>0</v>
      </c>
      <c r="AE75" s="81">
        <v>0</v>
      </c>
      <c r="AF75" s="81">
        <v>0</v>
      </c>
      <c r="AG75" s="81">
        <v>0</v>
      </c>
      <c r="AH75" s="81">
        <v>0</v>
      </c>
      <c r="AI75" s="153"/>
    </row>
    <row r="76" spans="2:35">
      <c r="B76" s="167" t="s">
        <v>183</v>
      </c>
      <c r="C76" s="45">
        <v>609.46756822772113</v>
      </c>
      <c r="D76" s="45">
        <v>635.86908540005413</v>
      </c>
      <c r="E76" s="45">
        <v>595.45153208005422</v>
      </c>
      <c r="F76" s="45">
        <v>612.17277111400028</v>
      </c>
      <c r="G76" s="45">
        <v>632.43868876371982</v>
      </c>
      <c r="H76" s="45">
        <v>654.41277369908778</v>
      </c>
      <c r="I76" s="45">
        <v>329.61482177464103</v>
      </c>
      <c r="J76" s="45">
        <v>333.40960897068959</v>
      </c>
      <c r="K76" s="45">
        <v>1049.1609542698973</v>
      </c>
      <c r="L76" s="58">
        <v>1186.6828698962765</v>
      </c>
      <c r="M76" s="58">
        <v>1193.7795218857293</v>
      </c>
      <c r="N76" s="58">
        <v>1200.0472803917653</v>
      </c>
      <c r="O76" s="58">
        <v>1200.834694661429</v>
      </c>
      <c r="P76" s="58">
        <v>1206.2530430900001</v>
      </c>
      <c r="Q76" s="58">
        <v>1232.2690699699519</v>
      </c>
      <c r="R76" s="58">
        <v>1240.6392856760995</v>
      </c>
      <c r="S76" s="58">
        <v>1242.20021898</v>
      </c>
      <c r="T76" s="58">
        <v>1310.3429261199997</v>
      </c>
      <c r="U76" s="58">
        <v>1324.6709002700002</v>
      </c>
      <c r="V76" s="58">
        <v>1363.9578121099996</v>
      </c>
      <c r="W76" s="58">
        <v>1371.4490433800001</v>
      </c>
      <c r="X76" s="58">
        <v>1391.1437048700002</v>
      </c>
      <c r="Y76" s="58">
        <v>1387.9903163300003</v>
      </c>
      <c r="Z76" s="58">
        <v>1404.3278400700001</v>
      </c>
      <c r="AA76" s="58">
        <v>1419.3857976699999</v>
      </c>
      <c r="AB76" s="58">
        <v>1423.48656906</v>
      </c>
      <c r="AC76" s="58">
        <v>1410.4184512700001</v>
      </c>
      <c r="AD76" s="58">
        <v>1413.2450970700002</v>
      </c>
      <c r="AE76" s="58">
        <v>1405.2567046000001</v>
      </c>
      <c r="AF76" s="58">
        <v>1401.3407105500003</v>
      </c>
      <c r="AG76" s="58">
        <v>1401.2023972999998</v>
      </c>
      <c r="AH76" s="58">
        <v>971.41287061307514</v>
      </c>
      <c r="AI76" s="153"/>
    </row>
    <row r="77" spans="2:35">
      <c r="B77" s="168" t="s">
        <v>181</v>
      </c>
      <c r="C77" s="53">
        <v>7.7702182942059128</v>
      </c>
      <c r="D77" s="80">
        <v>7.3016432514636298</v>
      </c>
      <c r="E77" s="80">
        <v>6.7605577967220869</v>
      </c>
      <c r="F77" s="80">
        <v>6.6257593700406465</v>
      </c>
      <c r="G77" s="80">
        <v>6.6762775610772227</v>
      </c>
      <c r="H77" s="53">
        <v>6.6144613818114282</v>
      </c>
      <c r="I77" s="53">
        <v>3.247397415395203</v>
      </c>
      <c r="J77" s="53">
        <v>3.2112665221581222</v>
      </c>
      <c r="K77" s="80">
        <v>9.1245745877487092</v>
      </c>
      <c r="L77" s="80">
        <v>8.4233031231488056</v>
      </c>
      <c r="M77" s="80">
        <v>6.9027101747551152</v>
      </c>
      <c r="N77" s="80">
        <v>5.8756681161792796</v>
      </c>
      <c r="O77" s="80">
        <v>5.1979233937718741</v>
      </c>
      <c r="P77" s="80">
        <v>4.8392582999472928</v>
      </c>
      <c r="Q77" s="80">
        <v>4.8534496125242912</v>
      </c>
      <c r="R77" s="80">
        <v>4.820993767129246</v>
      </c>
      <c r="S77" s="80">
        <v>4.7423444811436539</v>
      </c>
      <c r="T77" s="80">
        <v>4.9560130377565095</v>
      </c>
      <c r="U77" s="80"/>
      <c r="V77" s="153"/>
      <c r="W77" s="153"/>
      <c r="X77" s="153"/>
      <c r="Y77" s="80"/>
      <c r="Z77" s="80"/>
      <c r="AA77" s="80"/>
      <c r="AB77" s="80"/>
      <c r="AC77" s="80"/>
      <c r="AD77" s="80"/>
      <c r="AE77" s="80"/>
      <c r="AF77" s="80"/>
      <c r="AG77" s="80"/>
      <c r="AH77" s="80"/>
      <c r="AI77" s="153"/>
    </row>
    <row r="78" spans="2:35" s="15" customFormat="1" ht="12.75" customHeight="1">
      <c r="B78" s="163" t="s">
        <v>236</v>
      </c>
      <c r="C78" s="163"/>
      <c r="D78" s="164"/>
      <c r="E78" s="164"/>
      <c r="F78" s="163"/>
      <c r="G78" s="164"/>
      <c r="H78" s="164"/>
      <c r="I78" s="164"/>
      <c r="J78" s="164"/>
      <c r="K78" s="164"/>
      <c r="L78" s="164"/>
      <c r="M78" s="164"/>
      <c r="N78" s="164"/>
      <c r="O78" s="164"/>
      <c r="P78" s="164"/>
      <c r="Q78" s="164"/>
      <c r="R78" s="164"/>
      <c r="S78" s="164"/>
      <c r="T78" s="164"/>
      <c r="U78" s="164"/>
      <c r="Y78" s="164"/>
      <c r="Z78" s="164"/>
      <c r="AA78" s="164"/>
      <c r="AB78" s="164"/>
      <c r="AC78" s="164"/>
      <c r="AD78" s="164"/>
      <c r="AE78" s="164"/>
      <c r="AF78" s="164"/>
      <c r="AG78" s="164"/>
      <c r="AH78" s="164"/>
    </row>
    <row r="79" spans="2:35" s="15" customFormat="1">
      <c r="B79" s="163"/>
      <c r="C79" s="163"/>
      <c r="F79" s="163"/>
      <c r="J79" s="165"/>
      <c r="K79" s="166"/>
      <c r="L79" s="166"/>
      <c r="M79" s="166"/>
      <c r="N79" s="166"/>
      <c r="O79" s="166"/>
      <c r="P79" s="166"/>
      <c r="Q79" s="166"/>
      <c r="R79" s="166"/>
      <c r="S79" s="166"/>
      <c r="T79" s="166"/>
      <c r="U79" s="166"/>
      <c r="Y79" s="166"/>
      <c r="Z79" s="166"/>
      <c r="AA79" s="166"/>
      <c r="AB79" s="166"/>
      <c r="AC79" s="166"/>
      <c r="AD79" s="166"/>
      <c r="AE79" s="166"/>
      <c r="AF79" s="166"/>
      <c r="AG79" s="166"/>
      <c r="AH79" s="166"/>
    </row>
    <row r="80" spans="2:35">
      <c r="B80" s="163"/>
      <c r="C80" s="163"/>
      <c r="D80" s="15"/>
      <c r="E80" s="15"/>
      <c r="F80" s="163"/>
    </row>
    <row r="81" spans="2:31">
      <c r="B81" s="163"/>
      <c r="C81" s="163"/>
      <c r="D81" s="15"/>
      <c r="E81" s="15"/>
      <c r="F81" s="16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row>
    <row r="82" spans="2:31">
      <c r="C82" s="15"/>
      <c r="D82" s="15"/>
      <c r="E82" s="15"/>
      <c r="F82" s="15"/>
    </row>
  </sheetData>
  <pageMargins left="0.70866141732283472" right="0.70866141732283472" top="0.74803149606299213" bottom="0.74803149606299213" header="0.31496062992125984" footer="0.31496062992125984"/>
  <pageSetup paperSize="9" scale="25" orientation="landscape" r:id="rId1"/>
  <rowBreaks count="2" manualBreakCount="2">
    <brk id="32" max="16383" man="1"/>
    <brk id="64" max="16383" man="1"/>
  </rowBreaks>
  <customProperties>
    <customPr name="layoutContexts" r:id="rId2"/>
    <customPr name="SaveUndoMode" r:id="rId3"/>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B2:EO54"/>
  <sheetViews>
    <sheetView showGridLines="0" zoomScaleNormal="100" zoomScaleSheetLayoutView="85" workbookViewId="0">
      <pane xSplit="2" ySplit="6" topLeftCell="DP7" activePane="bottomRight" state="frozen"/>
      <selection activeCell="AM35" sqref="AM35"/>
      <selection pane="topRight" activeCell="AM35" sqref="AM35"/>
      <selection pane="bottomLeft" activeCell="AM35" sqref="AM35"/>
      <selection pane="bottomRight" activeCell="DS6" sqref="DS6"/>
    </sheetView>
  </sheetViews>
  <sheetFormatPr baseColWidth="10" defaultColWidth="9.140625" defaultRowHeight="12.75" outlineLevelCol="2"/>
  <cols>
    <col min="1" max="1" width="2.7109375" style="153" customWidth="1"/>
    <col min="2" max="2" width="66.7109375" style="153" bestFit="1" customWidth="1"/>
    <col min="3" max="3" width="11.85546875" style="153" hidden="1" customWidth="1" outlineLevel="1"/>
    <col min="4" max="4" width="11.140625" style="153" hidden="1" customWidth="1" outlineLevel="1"/>
    <col min="5" max="6" width="11.85546875" style="153" hidden="1" customWidth="1" outlineLevel="1"/>
    <col min="7" max="7" width="3.7109375" style="153" hidden="1" customWidth="1" outlineLevel="1"/>
    <col min="8" max="8" width="11.28515625" style="153" hidden="1" customWidth="1" outlineLevel="1"/>
    <col min="9" max="9" width="11.5703125" style="153" hidden="1" customWidth="1" outlineLevel="1"/>
    <col min="10" max="10" width="3.7109375" style="153" hidden="1" customWidth="1" outlineLevel="1"/>
    <col min="11" max="11" width="11.28515625" style="153" hidden="1" customWidth="1" outlineLevel="1"/>
    <col min="12" max="12" width="11.5703125" style="153" hidden="1" customWidth="1" outlineLevel="1"/>
    <col min="13" max="13" width="3.7109375" style="153" hidden="1" customWidth="1" outlineLevel="1"/>
    <col min="14" max="14" width="11.28515625" style="153" hidden="1" customWidth="1" outlineLevel="1"/>
    <col min="15" max="15" width="11.5703125" style="153" hidden="1" customWidth="1" outlineLevel="1"/>
    <col min="16" max="16" width="3.7109375" style="153" hidden="1" customWidth="1" outlineLevel="1"/>
    <col min="17" max="17" width="11.28515625" style="153" hidden="1" customWidth="1" outlineLevel="1"/>
    <col min="18" max="18" width="11.5703125" style="153" hidden="1" customWidth="1" outlineLevel="1"/>
    <col min="19" max="19" width="3.7109375" style="153" hidden="1" customWidth="1" outlineLevel="1"/>
    <col min="20" max="20" width="11.28515625" style="153" hidden="1" customWidth="1" outlineLevel="1"/>
    <col min="21" max="21" width="11.5703125" style="153" hidden="1" customWidth="1" outlineLevel="1"/>
    <col min="22" max="22" width="3.7109375" style="153" hidden="1" customWidth="1" outlineLevel="1"/>
    <col min="23" max="23" width="11.28515625" style="153" hidden="1" customWidth="1" outlineLevel="1"/>
    <col min="24" max="24" width="11.5703125" style="153" hidden="1" customWidth="1" outlineLevel="1"/>
    <col min="25" max="25" width="3.7109375" style="153" hidden="1" customWidth="1" outlineLevel="1"/>
    <col min="26" max="26" width="11.28515625" style="153" hidden="1" customWidth="1" outlineLevel="1"/>
    <col min="27" max="27" width="11.5703125" style="153" hidden="1" customWidth="1" outlineLevel="1"/>
    <col min="28" max="28" width="3.7109375" style="153" hidden="1" customWidth="1" outlineLevel="1"/>
    <col min="29" max="29" width="11.28515625" style="153" hidden="1" customWidth="1" outlineLevel="1"/>
    <col min="30" max="30" width="11.5703125" style="153" hidden="1" customWidth="1" outlineLevel="1"/>
    <col min="31" max="31" width="3.7109375" style="153" hidden="1" customWidth="1" outlineLevel="1"/>
    <col min="32" max="32" width="11.28515625" style="153" hidden="1" customWidth="1" outlineLevel="1"/>
    <col min="33" max="33" width="11.5703125" style="153" hidden="1" customWidth="1" outlineLevel="1"/>
    <col min="34" max="34" width="3.140625" style="153" hidden="1" customWidth="1" outlineLevel="1" collapsed="1"/>
    <col min="35" max="35" width="11.28515625" style="153" hidden="1" customWidth="1" outlineLevel="1"/>
    <col min="36" max="36" width="11.5703125" style="153" hidden="1" customWidth="1" outlineLevel="1"/>
    <col min="37" max="37" width="3.140625" style="153" hidden="1" customWidth="1" outlineLevel="1"/>
    <col min="38" max="38" width="11.28515625" style="153" hidden="1" customWidth="1" outlineLevel="1"/>
    <col min="39" max="39" width="11.5703125" style="153" hidden="1" customWidth="1" outlineLevel="1"/>
    <col min="40" max="40" width="3.7109375" style="153" hidden="1" customWidth="1" outlineLevel="2"/>
    <col min="41" max="41" width="11.28515625" style="153" hidden="1" customWidth="1" outlineLevel="2"/>
    <col min="42" max="42" width="11.5703125" style="153" hidden="1" customWidth="1" outlineLevel="2"/>
    <col min="43" max="43" width="3.140625" style="153" hidden="1" customWidth="1" outlineLevel="1" collapsed="1"/>
    <col min="44" max="44" width="11.28515625" style="153" hidden="1" customWidth="1" outlineLevel="1"/>
    <col min="45" max="45" width="11.5703125" style="153" hidden="1" customWidth="1" outlineLevel="1"/>
    <col min="46" max="46" width="3.7109375" style="153" hidden="1" customWidth="1" outlineLevel="2"/>
    <col min="47" max="47" width="11.28515625" style="153" hidden="1" customWidth="1" outlineLevel="2"/>
    <col min="48" max="48" width="11.5703125" style="153" hidden="1" customWidth="1" outlineLevel="2"/>
    <col min="49" max="49" width="3.140625" style="153" hidden="1" customWidth="1" outlineLevel="1" collapsed="1"/>
    <col min="50" max="50" width="11.28515625" style="153" hidden="1" customWidth="1" outlineLevel="1"/>
    <col min="51" max="51" width="11.5703125" style="153" hidden="1" customWidth="1" outlineLevel="1"/>
    <col min="52" max="52" width="3.7109375" style="153" hidden="1" customWidth="1" outlineLevel="2"/>
    <col min="53" max="53" width="11.28515625" style="153" hidden="1" customWidth="1" outlineLevel="2"/>
    <col min="54" max="54" width="11.5703125" style="153" hidden="1" customWidth="1" outlineLevel="2"/>
    <col min="55" max="55" width="3" style="153" hidden="1" customWidth="1" outlineLevel="1" collapsed="1"/>
    <col min="56" max="56" width="11.28515625" style="153" hidden="1" customWidth="1" outlineLevel="1"/>
    <col min="57" max="57" width="11.5703125" style="153" hidden="1" customWidth="1" outlineLevel="1"/>
    <col min="58" max="58" width="3" style="153" hidden="1" customWidth="1" outlineLevel="1"/>
    <col min="59" max="60" width="11.28515625" style="153" hidden="1" customWidth="1" outlineLevel="1"/>
    <col min="61" max="61" width="3.7109375" style="153" hidden="1" customWidth="1" outlineLevel="2"/>
    <col min="62" max="63" width="11.28515625" style="153" hidden="1" customWidth="1" outlineLevel="2"/>
    <col min="64" max="64" width="3" style="153" hidden="1" customWidth="1" outlineLevel="1" collapsed="1"/>
    <col min="65" max="66" width="11.28515625" style="153" hidden="1" customWidth="1" outlineLevel="1"/>
    <col min="67" max="67" width="3" style="153" hidden="1" customWidth="1" outlineLevel="2"/>
    <col min="68" max="69" width="11.28515625" style="153" hidden="1" customWidth="1" outlineLevel="2"/>
    <col min="70" max="70" width="3" style="153" hidden="1" customWidth="1" outlineLevel="1" collapsed="1"/>
    <col min="71" max="72" width="11.28515625" style="153" hidden="1" customWidth="1" outlineLevel="1"/>
    <col min="73" max="73" width="3.28515625" style="153" hidden="1" customWidth="1" outlineLevel="2"/>
    <col min="74" max="75" width="11.28515625" style="153" hidden="1" customWidth="1" outlineLevel="2"/>
    <col min="76" max="76" width="3.7109375" style="153" hidden="1" customWidth="1" outlineLevel="1" collapsed="1"/>
    <col min="77" max="77" width="3" style="153" hidden="1" customWidth="1" outlineLevel="1" collapsed="1"/>
    <col min="78" max="79" width="11.28515625" style="153" hidden="1" customWidth="1" outlineLevel="1"/>
    <col min="80" max="80" width="3.7109375" style="153" hidden="1" customWidth="1" outlineLevel="1"/>
    <col min="81" max="82" width="11.28515625" style="153" hidden="1" customWidth="1" outlineLevel="1"/>
    <col min="83" max="83" width="3.7109375" style="153" hidden="1" customWidth="1" outlineLevel="2"/>
    <col min="84" max="85" width="11.28515625" style="153" hidden="1" customWidth="1" outlineLevel="2"/>
    <col min="86" max="86" width="3.7109375" style="153" hidden="1" customWidth="1" outlineLevel="1" collapsed="1"/>
    <col min="87" max="88" width="11.28515625" style="153" hidden="1" customWidth="1" outlineLevel="1"/>
    <col min="89" max="89" width="3.7109375" style="153" hidden="1" customWidth="1" outlineLevel="2"/>
    <col min="90" max="91" width="11.28515625" style="153" hidden="1" customWidth="1" outlineLevel="2"/>
    <col min="92" max="92" width="3.7109375" style="153" hidden="1" customWidth="1" outlineLevel="1" collapsed="1"/>
    <col min="93" max="94" width="11.28515625" style="153" hidden="1" customWidth="1" outlineLevel="1"/>
    <col min="95" max="95" width="3.7109375" style="153" hidden="1" customWidth="1" outlineLevel="2"/>
    <col min="96" max="97" width="11.28515625" style="153" hidden="1" customWidth="1" outlineLevel="2"/>
    <col min="98" max="98" width="3.42578125" style="153" hidden="1" customWidth="1" outlineLevel="1"/>
    <col min="99" max="100" width="11.28515625" style="153" hidden="1" customWidth="1" outlineLevel="1"/>
    <col min="101" max="101" width="3.42578125" style="153" hidden="1" customWidth="1" outlineLevel="1" collapsed="1"/>
    <col min="102" max="103" width="11.28515625" style="153" hidden="1" customWidth="1" outlineLevel="1"/>
    <col min="104" max="104" width="3.7109375" style="153" hidden="1" customWidth="1" outlineLevel="2"/>
    <col min="105" max="106" width="11.28515625" style="153" hidden="1" customWidth="1" outlineLevel="2"/>
    <col min="107" max="107" width="3.42578125" style="153" hidden="1" customWidth="1" outlineLevel="1"/>
    <col min="108" max="109" width="11.28515625" style="153" hidden="1" customWidth="1" outlineLevel="1"/>
    <col min="110" max="110" width="3.7109375" style="153" hidden="1" customWidth="1" outlineLevel="2"/>
    <col min="111" max="112" width="11.28515625" style="153" hidden="1" customWidth="1" outlineLevel="2"/>
    <col min="113" max="113" width="3.42578125" style="153" hidden="1" customWidth="1" outlineLevel="1"/>
    <col min="114" max="115" width="11.28515625" style="153" hidden="1" customWidth="1" outlineLevel="1"/>
    <col min="116" max="116" width="3.7109375" style="153" hidden="1" customWidth="1" outlineLevel="2"/>
    <col min="117" max="118" width="11.28515625" style="153" hidden="1" customWidth="1" outlineLevel="2"/>
    <col min="119" max="119" width="3.42578125" style="153" hidden="1" customWidth="1" outlineLevel="1"/>
    <col min="120" max="120" width="11.28515625" style="153" customWidth="1" collapsed="1"/>
    <col min="121" max="121" width="11.28515625" style="153" customWidth="1"/>
    <col min="122" max="122" width="3.42578125" style="153" customWidth="1"/>
    <col min="123" max="124" width="11.28515625" style="153" customWidth="1"/>
    <col min="125" max="125" width="3.7109375" style="153" hidden="1" customWidth="1" outlineLevel="1"/>
    <col min="126" max="127" width="11.28515625" style="153" hidden="1" customWidth="1" outlineLevel="1"/>
    <col min="128" max="128" width="3.42578125" style="153" customWidth="1" collapsed="1"/>
    <col min="129" max="130" width="11.28515625" style="153" customWidth="1"/>
    <col min="131" max="131" width="3.7109375" style="153" hidden="1" customWidth="1" outlineLevel="1"/>
    <col min="132" max="133" width="11.28515625" style="153" hidden="1" customWidth="1" outlineLevel="1"/>
    <col min="134" max="134" width="3.42578125" style="153" customWidth="1" collapsed="1"/>
    <col min="135" max="136" width="11.28515625" style="153" customWidth="1"/>
    <col min="137" max="137" width="3.7109375" style="153" customWidth="1"/>
    <col min="138" max="139" width="11.28515625" style="153" customWidth="1"/>
    <col min="140" max="140" width="2.28515625" style="153" customWidth="1" collapsed="1"/>
    <col min="141" max="142" width="11.28515625" style="153" customWidth="1"/>
    <col min="143" max="143" width="2.28515625" style="153" customWidth="1" collapsed="1"/>
    <col min="144" max="145" width="11.28515625" style="153" customWidth="1"/>
    <col min="146" max="16384" width="9.140625" style="153"/>
  </cols>
  <sheetData>
    <row r="2" spans="2:145">
      <c r="AL2" s="146"/>
      <c r="AM2" s="146"/>
      <c r="AN2" s="146"/>
      <c r="AO2" s="146"/>
      <c r="AP2" s="146"/>
      <c r="AR2" s="146"/>
      <c r="AS2" s="146"/>
      <c r="AT2" s="146"/>
      <c r="AU2" s="146"/>
      <c r="AV2" s="146"/>
      <c r="AX2" s="146"/>
      <c r="AY2" s="146"/>
      <c r="AZ2" s="146"/>
      <c r="BA2" s="146"/>
      <c r="BB2" s="146"/>
      <c r="BD2" s="146"/>
      <c r="BE2" s="146"/>
      <c r="BG2" s="146"/>
      <c r="BH2" s="146"/>
      <c r="BI2" s="146"/>
      <c r="BJ2" s="146"/>
      <c r="BK2" s="146"/>
      <c r="BM2" s="146"/>
      <c r="BN2" s="146"/>
      <c r="BP2" s="146"/>
      <c r="BQ2" s="146"/>
      <c r="BS2" s="146"/>
      <c r="BT2" s="146"/>
      <c r="BV2" s="146"/>
      <c r="BW2" s="146"/>
      <c r="BZ2" s="146"/>
      <c r="CA2" s="146"/>
      <c r="CB2" s="146"/>
      <c r="CC2" s="146"/>
      <c r="CD2" s="146"/>
      <c r="CE2" s="146"/>
      <c r="CF2" s="146"/>
      <c r="CG2" s="146"/>
      <c r="CH2" s="146"/>
      <c r="CI2" s="146"/>
      <c r="CJ2" s="146"/>
      <c r="CK2" s="146"/>
      <c r="CL2" s="146"/>
      <c r="CM2" s="146"/>
      <c r="CN2" s="146"/>
      <c r="CO2" s="146"/>
      <c r="CP2" s="15"/>
      <c r="CQ2" s="15"/>
      <c r="CR2" s="15"/>
      <c r="CS2" s="15"/>
      <c r="CU2" s="146"/>
      <c r="CV2" s="146"/>
      <c r="CX2" s="146"/>
      <c r="CY2" s="146"/>
      <c r="CZ2" s="146"/>
      <c r="DA2" s="146"/>
      <c r="DB2" s="146"/>
      <c r="DD2" s="146"/>
      <c r="DE2" s="146"/>
      <c r="DF2" s="146"/>
      <c r="DG2" s="146"/>
      <c r="DH2" s="146"/>
      <c r="DJ2" s="146"/>
      <c r="DK2" s="15"/>
      <c r="DL2" s="15"/>
      <c r="DM2" s="15"/>
      <c r="DN2" s="15"/>
      <c r="DP2" s="146"/>
      <c r="DQ2" s="15"/>
      <c r="DS2" s="146"/>
      <c r="DT2" s="15"/>
      <c r="DU2" s="146"/>
      <c r="DV2" s="146"/>
      <c r="DW2" s="146"/>
      <c r="DY2" s="146"/>
      <c r="DZ2" s="146"/>
      <c r="EA2" s="146"/>
      <c r="EB2" s="146"/>
      <c r="EC2" s="146"/>
      <c r="EE2" s="146"/>
      <c r="EF2" s="146"/>
      <c r="EG2" s="146"/>
      <c r="EH2" s="146"/>
      <c r="EI2" s="146"/>
      <c r="EK2" s="146"/>
      <c r="EL2" s="146"/>
      <c r="EN2" s="146"/>
      <c r="EO2" s="146"/>
    </row>
    <row r="3" spans="2:145" s="4" customFormat="1">
      <c r="B3" s="5" t="s">
        <v>184</v>
      </c>
      <c r="C3" s="5"/>
      <c r="D3" s="5"/>
      <c r="E3" s="5"/>
      <c r="F3" s="5"/>
      <c r="G3" s="5"/>
      <c r="H3" s="5"/>
      <c r="I3" s="5"/>
      <c r="J3" s="5"/>
      <c r="K3" s="5"/>
      <c r="L3" s="5"/>
      <c r="M3" s="5"/>
      <c r="N3" s="5"/>
      <c r="O3" s="5"/>
      <c r="P3" s="5"/>
      <c r="Q3" s="5"/>
      <c r="R3" s="5"/>
      <c r="S3" s="5"/>
      <c r="T3" s="5"/>
      <c r="U3" s="5"/>
      <c r="V3" s="5"/>
      <c r="W3" s="5"/>
      <c r="X3" s="5"/>
      <c r="Y3" s="5"/>
      <c r="Z3" s="5"/>
      <c r="AA3" s="5"/>
      <c r="AB3" s="5"/>
      <c r="AC3" s="5"/>
      <c r="AD3" s="5"/>
      <c r="AE3" s="82"/>
      <c r="AF3" s="5"/>
      <c r="AG3" s="5"/>
      <c r="AI3" s="82"/>
      <c r="AJ3" s="82"/>
      <c r="AL3" s="31"/>
      <c r="AM3" s="31"/>
      <c r="AN3" s="31"/>
      <c r="AO3" s="31"/>
      <c r="AP3" s="31"/>
      <c r="AR3" s="31"/>
      <c r="AS3" s="31"/>
      <c r="AT3" s="31"/>
      <c r="AU3" s="31"/>
      <c r="AV3" s="31"/>
      <c r="AX3" s="31"/>
      <c r="AY3" s="31"/>
      <c r="AZ3" s="82"/>
      <c r="BA3" s="31"/>
      <c r="BB3" s="31"/>
      <c r="BC3" s="83"/>
      <c r="BD3" s="31"/>
      <c r="BE3" s="31"/>
      <c r="BF3" s="83"/>
      <c r="BG3" s="82"/>
      <c r="BH3" s="82"/>
      <c r="BI3" s="31"/>
      <c r="BJ3" s="31"/>
      <c r="BK3" s="31"/>
      <c r="BL3" s="83"/>
      <c r="BM3" s="82"/>
      <c r="BN3" s="82"/>
      <c r="BO3" s="31"/>
      <c r="BP3" s="31"/>
      <c r="BQ3" s="31"/>
      <c r="BR3" s="83"/>
      <c r="BS3" s="82"/>
      <c r="BT3" s="82"/>
      <c r="BU3" s="82"/>
      <c r="BV3" s="82"/>
      <c r="BW3" s="82"/>
      <c r="BY3" s="83"/>
      <c r="BZ3" s="82"/>
      <c r="CA3" s="82"/>
      <c r="CB3" s="31"/>
      <c r="CC3" s="82"/>
      <c r="CD3" s="82"/>
      <c r="CE3" s="31"/>
      <c r="CF3" s="31"/>
      <c r="CG3" s="31"/>
      <c r="CH3" s="31"/>
      <c r="CI3" s="82"/>
      <c r="CJ3" s="82"/>
      <c r="CK3" s="31"/>
      <c r="CL3" s="82"/>
      <c r="CM3" s="82"/>
      <c r="CN3" s="31"/>
      <c r="CO3" s="31"/>
      <c r="CP3" s="82"/>
      <c r="CQ3" s="82"/>
      <c r="CR3" s="82"/>
      <c r="CS3" s="82"/>
      <c r="CU3" s="82"/>
      <c r="CV3" s="82"/>
      <c r="CX3" s="82"/>
      <c r="CY3" s="82"/>
      <c r="CZ3" s="31"/>
      <c r="DA3" s="31"/>
      <c r="DB3" s="31"/>
      <c r="DD3" s="82"/>
      <c r="DE3" s="82"/>
      <c r="DF3" s="31"/>
      <c r="DG3" s="82"/>
      <c r="DH3" s="82"/>
      <c r="DJ3" s="31"/>
      <c r="DK3" s="82"/>
      <c r="DL3" s="82"/>
      <c r="DM3" s="82"/>
      <c r="DN3" s="82"/>
      <c r="DP3" s="31"/>
      <c r="DQ3" s="82"/>
      <c r="DS3" s="31"/>
      <c r="DT3" s="82"/>
      <c r="DU3" s="31"/>
      <c r="DV3" s="31"/>
      <c r="DW3" s="31"/>
      <c r="DY3" s="82"/>
      <c r="DZ3" s="82"/>
      <c r="EA3" s="31"/>
      <c r="EB3" s="82"/>
      <c r="EC3" s="82"/>
      <c r="EE3" s="82"/>
      <c r="EF3" s="82"/>
      <c r="EG3" s="31"/>
      <c r="EH3" s="82"/>
      <c r="EI3" s="82"/>
      <c r="EK3" s="82"/>
      <c r="EL3" s="82"/>
      <c r="EN3" s="82"/>
      <c r="EO3" s="82"/>
    </row>
    <row r="4" spans="2:145">
      <c r="G4" s="15"/>
      <c r="J4" s="15"/>
      <c r="M4" s="15"/>
      <c r="P4" s="15"/>
      <c r="S4" s="15"/>
      <c r="V4" s="15"/>
      <c r="Y4" s="15"/>
      <c r="AB4" s="15"/>
      <c r="AE4" s="15"/>
      <c r="AH4" s="161"/>
      <c r="AI4" s="84"/>
      <c r="AJ4" s="162"/>
      <c r="AK4" s="161"/>
      <c r="AL4" s="84"/>
      <c r="AM4" s="162"/>
      <c r="AN4" s="15"/>
      <c r="AQ4" s="161"/>
      <c r="AR4" s="84"/>
      <c r="AS4" s="162"/>
      <c r="AT4" s="15"/>
      <c r="AW4" s="161"/>
      <c r="AX4" s="84"/>
      <c r="AY4" s="162"/>
      <c r="AZ4" s="15"/>
      <c r="BD4" s="84"/>
      <c r="BE4" s="162"/>
      <c r="BG4" s="84"/>
      <c r="BH4" s="84"/>
      <c r="BI4" s="15"/>
      <c r="BP4" s="84"/>
      <c r="BQ4" s="84"/>
      <c r="BV4" s="84"/>
      <c r="BW4" s="84"/>
      <c r="CB4" s="15"/>
      <c r="CC4" s="84"/>
      <c r="CD4" s="84"/>
      <c r="CE4" s="15"/>
      <c r="CG4" s="84"/>
      <c r="CH4" s="15"/>
      <c r="CK4" s="15"/>
      <c r="CN4" s="15"/>
      <c r="CQ4" s="15"/>
      <c r="CX4" s="84"/>
      <c r="CZ4" s="15"/>
      <c r="DA4" s="84"/>
      <c r="DB4" s="84"/>
      <c r="DF4" s="15"/>
      <c r="DL4" s="15"/>
      <c r="DS4" s="15"/>
      <c r="DT4" s="15"/>
      <c r="DU4" s="15"/>
      <c r="DV4" s="84"/>
      <c r="DW4" s="136"/>
      <c r="EA4" s="15"/>
      <c r="EG4" s="15"/>
    </row>
    <row r="5" spans="2:145">
      <c r="B5" s="95"/>
      <c r="C5" s="95"/>
      <c r="D5" s="95"/>
      <c r="E5" s="95"/>
      <c r="F5" s="95"/>
      <c r="G5" s="12"/>
      <c r="H5" s="97"/>
      <c r="I5" s="97"/>
      <c r="J5" s="12"/>
      <c r="K5" s="97"/>
      <c r="L5" s="97"/>
      <c r="M5" s="12"/>
      <c r="N5" s="97"/>
      <c r="O5" s="97"/>
      <c r="P5" s="12"/>
      <c r="Q5" s="97"/>
      <c r="R5" s="97"/>
      <c r="S5" s="12"/>
      <c r="T5" s="97"/>
      <c r="U5" s="97"/>
      <c r="V5" s="12"/>
      <c r="W5" s="97"/>
      <c r="X5" s="97"/>
      <c r="Y5" s="12"/>
      <c r="Z5" s="97"/>
      <c r="AA5" s="97"/>
      <c r="AB5" s="12"/>
      <c r="AC5" s="97"/>
      <c r="AD5" s="97"/>
      <c r="AE5" s="12"/>
      <c r="AF5" s="97"/>
      <c r="AG5" s="97"/>
      <c r="AI5" s="97"/>
      <c r="AJ5" s="97"/>
      <c r="AL5" s="97"/>
      <c r="AM5" s="97"/>
      <c r="AN5" s="12"/>
      <c r="AO5" s="97"/>
      <c r="AP5" s="97"/>
      <c r="AR5" s="97"/>
      <c r="AS5" s="97"/>
      <c r="AT5" s="12"/>
      <c r="AU5" s="97"/>
      <c r="AV5" s="97"/>
      <c r="AX5" s="97"/>
      <c r="AY5" s="97"/>
      <c r="AZ5" s="12"/>
      <c r="BA5" s="97"/>
      <c r="BB5" s="97"/>
      <c r="BD5" s="97"/>
      <c r="BE5" s="97"/>
      <c r="BG5" s="97"/>
      <c r="BH5" s="97"/>
      <c r="BI5" s="12"/>
      <c r="BJ5" s="97"/>
      <c r="BK5" s="97"/>
      <c r="BM5" s="97"/>
      <c r="BN5" s="97"/>
      <c r="BP5" s="97"/>
      <c r="BQ5" s="97"/>
      <c r="BS5" s="97"/>
      <c r="BT5" s="97"/>
      <c r="BV5" s="97"/>
      <c r="BW5" s="97"/>
      <c r="BZ5" s="97"/>
      <c r="CA5" s="97"/>
      <c r="CB5" s="12"/>
      <c r="CC5" s="97"/>
      <c r="CD5" s="97"/>
      <c r="CE5" s="12"/>
      <c r="CF5" s="97"/>
      <c r="CG5" s="97"/>
      <c r="CH5" s="12"/>
      <c r="CI5" s="97"/>
      <c r="CJ5" s="97"/>
      <c r="CK5" s="12"/>
      <c r="CL5" s="97"/>
      <c r="CM5" s="97"/>
      <c r="CN5" s="12"/>
      <c r="CO5" s="97"/>
      <c r="CP5" s="97"/>
      <c r="CQ5" s="12"/>
      <c r="CR5" s="97"/>
      <c r="CS5" s="97"/>
      <c r="CU5" s="97"/>
      <c r="CV5" s="97"/>
      <c r="CX5" s="97"/>
      <c r="CY5" s="97"/>
      <c r="CZ5" s="12"/>
      <c r="DA5" s="97"/>
      <c r="DB5" s="97"/>
      <c r="DD5" s="97"/>
      <c r="DE5" s="97"/>
      <c r="DF5" s="12"/>
      <c r="DG5" s="97"/>
      <c r="DH5" s="97"/>
      <c r="DJ5" s="97"/>
      <c r="DK5" s="97"/>
      <c r="DL5" s="12"/>
      <c r="DM5" s="97"/>
      <c r="DN5" s="97"/>
      <c r="DP5" s="97"/>
      <c r="DQ5" s="97"/>
      <c r="DS5" s="97"/>
      <c r="DT5" s="97"/>
      <c r="DU5" s="12"/>
      <c r="DV5" s="97"/>
      <c r="DW5" s="97"/>
      <c r="DY5" s="97"/>
      <c r="DZ5" s="97"/>
      <c r="EA5" s="12"/>
      <c r="EB5" s="97"/>
      <c r="EC5" s="97"/>
      <c r="EE5" s="97"/>
      <c r="EF5" s="97"/>
      <c r="EG5" s="12"/>
      <c r="EH5" s="97"/>
      <c r="EI5" s="97"/>
      <c r="EK5" s="97"/>
      <c r="EL5" s="97"/>
      <c r="EN5" s="97"/>
      <c r="EO5" s="97"/>
    </row>
    <row r="6" spans="2:145">
      <c r="B6" s="95" t="s">
        <v>47</v>
      </c>
      <c r="C6" s="106" t="s">
        <v>48</v>
      </c>
      <c r="D6" s="106" t="s">
        <v>49</v>
      </c>
      <c r="E6" s="106" t="s">
        <v>50</v>
      </c>
      <c r="F6" s="106" t="s">
        <v>51</v>
      </c>
      <c r="G6" s="14"/>
      <c r="H6" s="106" t="s">
        <v>52</v>
      </c>
      <c r="I6" s="106" t="s">
        <v>53</v>
      </c>
      <c r="J6" s="14"/>
      <c r="K6" s="106" t="s">
        <v>55</v>
      </c>
      <c r="L6" s="106" t="s">
        <v>56</v>
      </c>
      <c r="M6" s="14"/>
      <c r="N6" s="106" t="s">
        <v>61</v>
      </c>
      <c r="O6" s="106" t="s">
        <v>62</v>
      </c>
      <c r="P6" s="14"/>
      <c r="Q6" s="106" t="s">
        <v>63</v>
      </c>
      <c r="R6" s="106" t="s">
        <v>64</v>
      </c>
      <c r="S6" s="14"/>
      <c r="T6" s="106" t="s">
        <v>65</v>
      </c>
      <c r="U6" s="106" t="s">
        <v>66</v>
      </c>
      <c r="V6" s="14"/>
      <c r="W6" s="106" t="s">
        <v>58</v>
      </c>
      <c r="X6" s="106" t="s">
        <v>67</v>
      </c>
      <c r="Y6" s="14"/>
      <c r="Z6" s="106" t="s">
        <v>56</v>
      </c>
      <c r="AA6" s="106" t="s">
        <v>68</v>
      </c>
      <c r="AB6" s="14"/>
      <c r="AC6" s="106" t="s">
        <v>60</v>
      </c>
      <c r="AD6" s="106" t="s">
        <v>69</v>
      </c>
      <c r="AE6" s="14"/>
      <c r="AF6" s="106" t="s">
        <v>51</v>
      </c>
      <c r="AG6" s="106" t="s">
        <v>70</v>
      </c>
      <c r="AI6" s="106" t="s">
        <v>62</v>
      </c>
      <c r="AJ6" s="106" t="s">
        <v>71</v>
      </c>
      <c r="AL6" s="106" t="s">
        <v>64</v>
      </c>
      <c r="AM6" s="106" t="s">
        <v>72</v>
      </c>
      <c r="AN6" s="14"/>
      <c r="AO6" s="106" t="s">
        <v>66</v>
      </c>
      <c r="AP6" s="106" t="s">
        <v>73</v>
      </c>
      <c r="AR6" s="106" t="s">
        <v>67</v>
      </c>
      <c r="AS6" s="106" t="s">
        <v>74</v>
      </c>
      <c r="AT6" s="14"/>
      <c r="AU6" s="106" t="s">
        <v>68</v>
      </c>
      <c r="AV6" s="106" t="s">
        <v>75</v>
      </c>
      <c r="AX6" s="106" t="s">
        <v>69</v>
      </c>
      <c r="AY6" s="106" t="s">
        <v>76</v>
      </c>
      <c r="AZ6" s="14"/>
      <c r="BA6" s="106" t="s">
        <v>77</v>
      </c>
      <c r="BB6" s="106" t="s">
        <v>78</v>
      </c>
      <c r="BD6" s="106" t="s">
        <v>71</v>
      </c>
      <c r="BE6" s="106" t="s">
        <v>79</v>
      </c>
      <c r="BG6" s="106" t="s">
        <v>72</v>
      </c>
      <c r="BH6" s="106" t="s">
        <v>80</v>
      </c>
      <c r="BI6" s="14"/>
      <c r="BJ6" s="106" t="s">
        <v>73</v>
      </c>
      <c r="BK6" s="106" t="s">
        <v>81</v>
      </c>
      <c r="BM6" s="106" t="s">
        <v>74</v>
      </c>
      <c r="BN6" s="106" t="s">
        <v>82</v>
      </c>
      <c r="BP6" s="106" t="s">
        <v>75</v>
      </c>
      <c r="BQ6" s="106" t="s">
        <v>83</v>
      </c>
      <c r="BS6" s="106" t="s">
        <v>76</v>
      </c>
      <c r="BT6" s="106" t="s">
        <v>84</v>
      </c>
      <c r="BV6" s="106" t="s">
        <v>78</v>
      </c>
      <c r="BW6" s="106" t="s">
        <v>85</v>
      </c>
      <c r="BZ6" s="106" t="s">
        <v>79</v>
      </c>
      <c r="CA6" s="106" t="s">
        <v>86</v>
      </c>
      <c r="CB6" s="14"/>
      <c r="CC6" s="106" t="s">
        <v>80</v>
      </c>
      <c r="CD6" s="106" t="s">
        <v>87</v>
      </c>
      <c r="CE6" s="14"/>
      <c r="CF6" s="106" t="s">
        <v>81</v>
      </c>
      <c r="CG6" s="106" t="s">
        <v>88</v>
      </c>
      <c r="CH6" s="14"/>
      <c r="CI6" s="106" t="s">
        <v>82</v>
      </c>
      <c r="CJ6" s="106" t="s">
        <v>89</v>
      </c>
      <c r="CK6" s="14"/>
      <c r="CL6" s="106" t="s">
        <v>83</v>
      </c>
      <c r="CM6" s="106" t="s">
        <v>90</v>
      </c>
      <c r="CN6" s="14"/>
      <c r="CO6" s="106" t="s">
        <v>84</v>
      </c>
      <c r="CP6" s="106" t="s">
        <v>91</v>
      </c>
      <c r="CQ6" s="14"/>
      <c r="CR6" s="106" t="s">
        <v>85</v>
      </c>
      <c r="CS6" s="106" t="s">
        <v>92</v>
      </c>
      <c r="CU6" s="106" t="s">
        <v>86</v>
      </c>
      <c r="CV6" s="106" t="s">
        <v>93</v>
      </c>
      <c r="CX6" s="106" t="s">
        <v>87</v>
      </c>
      <c r="CY6" s="106" t="s">
        <v>94</v>
      </c>
      <c r="CZ6" s="14"/>
      <c r="DA6" s="106" t="s">
        <v>88</v>
      </c>
      <c r="DB6" s="106" t="s">
        <v>95</v>
      </c>
      <c r="DD6" s="106" t="s">
        <v>89</v>
      </c>
      <c r="DE6" s="106" t="s">
        <v>96</v>
      </c>
      <c r="DF6" s="14"/>
      <c r="DG6" s="106" t="s">
        <v>90</v>
      </c>
      <c r="DH6" s="106" t="s">
        <v>97</v>
      </c>
      <c r="DJ6" s="106" t="s">
        <v>91</v>
      </c>
      <c r="DK6" s="106" t="s">
        <v>98</v>
      </c>
      <c r="DL6" s="14"/>
      <c r="DM6" s="106" t="s">
        <v>92</v>
      </c>
      <c r="DN6" s="106" t="s">
        <v>99</v>
      </c>
      <c r="DP6" s="106" t="s">
        <v>93</v>
      </c>
      <c r="DQ6" s="106" t="s">
        <v>100</v>
      </c>
      <c r="DS6" s="106" t="s">
        <v>94</v>
      </c>
      <c r="DT6" s="106" t="s">
        <v>101</v>
      </c>
      <c r="DU6" s="14"/>
      <c r="DV6" s="106" t="s">
        <v>95</v>
      </c>
      <c r="DW6" s="106" t="s">
        <v>102</v>
      </c>
      <c r="DY6" s="106" t="s">
        <v>96</v>
      </c>
      <c r="DZ6" s="106" t="s">
        <v>103</v>
      </c>
      <c r="EA6" s="14"/>
      <c r="EB6" s="106" t="s">
        <v>97</v>
      </c>
      <c r="EC6" s="106" t="s">
        <v>104</v>
      </c>
      <c r="EE6" s="106" t="s">
        <v>98</v>
      </c>
      <c r="EF6" s="106" t="s">
        <v>105</v>
      </c>
      <c r="EG6" s="14"/>
      <c r="EH6" s="106" t="s">
        <v>99</v>
      </c>
      <c r="EI6" s="106" t="s">
        <v>106</v>
      </c>
      <c r="EK6" s="106" t="s">
        <v>100</v>
      </c>
      <c r="EL6" s="106" t="s">
        <v>260</v>
      </c>
      <c r="EN6" s="106" t="s">
        <v>101</v>
      </c>
      <c r="EO6" s="106" t="s">
        <v>261</v>
      </c>
    </row>
    <row r="7" spans="2:145" ht="5.0999999999999996" customHeight="1">
      <c r="B7" s="147"/>
      <c r="G7" s="15"/>
      <c r="H7" s="9"/>
      <c r="I7" s="9"/>
      <c r="J7" s="15"/>
      <c r="K7" s="9"/>
      <c r="L7" s="9"/>
      <c r="M7" s="15"/>
      <c r="N7" s="9"/>
      <c r="O7" s="9"/>
      <c r="P7" s="15"/>
      <c r="Q7" s="9"/>
      <c r="R7" s="9"/>
      <c r="S7" s="15"/>
      <c r="T7" s="9"/>
      <c r="U7" s="9"/>
      <c r="V7" s="15"/>
      <c r="W7" s="9"/>
      <c r="X7" s="9"/>
      <c r="Y7" s="15"/>
      <c r="Z7" s="9"/>
      <c r="AA7" s="9"/>
      <c r="AB7" s="15"/>
      <c r="AC7" s="9"/>
      <c r="AD7" s="9"/>
      <c r="AE7" s="15"/>
      <c r="AF7" s="9"/>
      <c r="AG7" s="9"/>
      <c r="AI7" s="9"/>
      <c r="AJ7" s="9"/>
      <c r="AL7" s="9"/>
      <c r="AM7" s="9"/>
      <c r="AN7" s="15"/>
      <c r="AO7" s="9"/>
      <c r="AP7" s="9"/>
      <c r="AR7" s="9"/>
      <c r="AS7" s="9"/>
      <c r="AT7" s="15"/>
      <c r="AU7" s="9"/>
      <c r="AV7" s="9"/>
      <c r="AX7" s="9"/>
      <c r="AY7" s="9"/>
      <c r="AZ7" s="15"/>
      <c r="BA7" s="9"/>
      <c r="BB7" s="9"/>
      <c r="BD7" s="9"/>
      <c r="BE7" s="9"/>
      <c r="BG7" s="9"/>
      <c r="BH7" s="9"/>
      <c r="BI7" s="15"/>
      <c r="BJ7" s="9"/>
      <c r="BK7" s="9"/>
      <c r="BM7" s="9"/>
      <c r="BN7" s="9"/>
      <c r="BP7" s="9"/>
      <c r="BQ7" s="9"/>
      <c r="BS7" s="9"/>
      <c r="BT7" s="9"/>
      <c r="BV7" s="9"/>
      <c r="BW7" s="9"/>
      <c r="BZ7" s="9"/>
      <c r="CA7" s="9"/>
      <c r="CB7" s="15"/>
      <c r="CC7" s="9"/>
      <c r="CD7" s="9"/>
      <c r="CE7" s="15"/>
      <c r="CF7" s="9"/>
      <c r="CG7" s="9"/>
      <c r="CH7" s="15"/>
      <c r="CI7" s="9"/>
      <c r="CJ7" s="9"/>
      <c r="CK7" s="15"/>
      <c r="CL7" s="9"/>
      <c r="CM7" s="9"/>
      <c r="CN7" s="15"/>
      <c r="CO7" s="9"/>
      <c r="CP7" s="9"/>
      <c r="CQ7" s="15"/>
      <c r="CR7" s="9"/>
      <c r="CS7" s="9"/>
      <c r="CU7" s="9"/>
      <c r="CV7" s="9"/>
      <c r="CX7" s="9"/>
      <c r="CY7" s="9"/>
      <c r="CZ7" s="15"/>
      <c r="DA7" s="9"/>
      <c r="DB7" s="9"/>
      <c r="DD7" s="9"/>
      <c r="DE7" s="9"/>
      <c r="DF7" s="15"/>
      <c r="DG7" s="9"/>
      <c r="DH7" s="9"/>
      <c r="DJ7" s="9"/>
      <c r="DK7" s="9"/>
      <c r="DL7" s="15"/>
      <c r="DM7" s="9"/>
      <c r="DN7" s="9"/>
      <c r="DP7" s="9"/>
      <c r="DQ7" s="9"/>
      <c r="DS7" s="9"/>
      <c r="DT7" s="9"/>
      <c r="DU7" s="15"/>
      <c r="DV7" s="9"/>
      <c r="DW7" s="9"/>
      <c r="DY7" s="9"/>
      <c r="DZ7" s="9"/>
      <c r="EA7" s="15"/>
      <c r="EB7" s="9"/>
      <c r="EC7" s="9"/>
      <c r="EE7" s="9"/>
      <c r="EF7" s="9"/>
      <c r="EG7" s="15"/>
      <c r="EH7" s="9"/>
      <c r="EI7" s="9"/>
      <c r="EK7" s="9"/>
      <c r="EL7" s="9"/>
      <c r="EN7" s="9"/>
      <c r="EO7" s="9"/>
    </row>
    <row r="8" spans="2:145">
      <c r="B8" s="147" t="s">
        <v>185</v>
      </c>
      <c r="G8" s="15"/>
      <c r="H8" s="9"/>
      <c r="I8" s="9"/>
      <c r="J8" s="15"/>
      <c r="K8" s="9"/>
      <c r="L8" s="9"/>
      <c r="M8" s="15"/>
      <c r="N8" s="9"/>
      <c r="O8" s="9"/>
      <c r="P8" s="15"/>
      <c r="Q8" s="9"/>
      <c r="R8" s="9"/>
      <c r="S8" s="15"/>
      <c r="T8" s="9"/>
      <c r="U8" s="9"/>
      <c r="V8" s="15"/>
      <c r="W8" s="9"/>
      <c r="X8" s="9"/>
      <c r="Y8" s="15"/>
      <c r="Z8" s="9"/>
      <c r="AA8" s="9"/>
      <c r="AB8" s="15"/>
      <c r="AC8" s="9"/>
      <c r="AD8" s="9"/>
      <c r="AE8" s="15"/>
      <c r="AF8" s="9"/>
      <c r="AG8" s="9"/>
      <c r="AI8" s="9"/>
      <c r="AJ8" s="9"/>
      <c r="AL8" s="9"/>
      <c r="AM8" s="9"/>
      <c r="AN8" s="15"/>
      <c r="AO8" s="9"/>
      <c r="AP8" s="9"/>
      <c r="AR8" s="9"/>
      <c r="AS8" s="9"/>
      <c r="AT8" s="15"/>
      <c r="AU8" s="9"/>
      <c r="AV8" s="9"/>
      <c r="AX8" s="9"/>
      <c r="AY8" s="9"/>
      <c r="AZ8" s="15"/>
      <c r="BA8" s="9"/>
      <c r="BB8" s="9"/>
      <c r="BD8" s="9"/>
      <c r="BE8" s="9"/>
      <c r="BG8" s="9"/>
      <c r="BH8" s="9"/>
      <c r="BI8" s="15"/>
      <c r="BJ8" s="9"/>
      <c r="BK8" s="9"/>
      <c r="BM8" s="9"/>
      <c r="BN8" s="9"/>
      <c r="BP8" s="9"/>
      <c r="BQ8" s="9"/>
      <c r="BS8" s="9"/>
      <c r="BT8" s="9"/>
      <c r="BV8" s="9"/>
      <c r="BW8" s="9"/>
      <c r="BZ8" s="9"/>
      <c r="CA8" s="9"/>
      <c r="CB8" s="15"/>
      <c r="CC8" s="9"/>
      <c r="CD8" s="9"/>
      <c r="CE8" s="15"/>
      <c r="CF8" s="9"/>
      <c r="CG8" s="9"/>
      <c r="CH8" s="15"/>
      <c r="CI8" s="9"/>
      <c r="CJ8" s="9"/>
      <c r="CK8" s="15"/>
      <c r="CL8" s="50"/>
      <c r="CM8" s="9"/>
      <c r="CN8" s="15"/>
      <c r="CO8" s="9"/>
      <c r="CP8" s="9"/>
      <c r="CQ8" s="15"/>
      <c r="CR8" s="50"/>
      <c r="CS8" s="9"/>
      <c r="CU8" s="9"/>
      <c r="CV8" s="9"/>
      <c r="CX8" s="9"/>
      <c r="CY8" s="9"/>
      <c r="CZ8" s="15"/>
      <c r="DA8" s="9"/>
      <c r="DB8" s="9"/>
      <c r="DD8" s="9"/>
      <c r="DE8" s="9"/>
      <c r="DF8" s="15"/>
      <c r="DG8" s="9"/>
      <c r="DH8" s="9"/>
      <c r="DJ8" s="9"/>
      <c r="DK8" s="9"/>
      <c r="DL8" s="15"/>
      <c r="DM8" s="9"/>
      <c r="DN8" s="50"/>
      <c r="DP8" s="9"/>
      <c r="DQ8" s="9"/>
      <c r="DS8" s="9"/>
      <c r="DT8" s="9"/>
      <c r="DU8" s="15"/>
      <c r="DV8" s="9"/>
      <c r="DW8" s="9"/>
      <c r="DY8" s="9"/>
      <c r="DZ8" s="9"/>
      <c r="EA8" s="15"/>
      <c r="EB8" s="9"/>
      <c r="EC8" s="9"/>
      <c r="EE8" s="9"/>
      <c r="EF8" s="9"/>
      <c r="EG8" s="15"/>
      <c r="EH8" s="9"/>
      <c r="EI8" s="9"/>
      <c r="EK8" s="9"/>
      <c r="EL8" s="9"/>
      <c r="EN8" s="9"/>
      <c r="EO8" s="9"/>
    </row>
    <row r="9" spans="2:145" s="3" customFormat="1">
      <c r="B9" s="3" t="s">
        <v>186</v>
      </c>
      <c r="C9" s="47">
        <v>16.5</v>
      </c>
      <c r="D9" s="47">
        <v>54.9</v>
      </c>
      <c r="E9" s="47">
        <v>28.324999999999999</v>
      </c>
      <c r="F9" s="47">
        <v>33.365000000000002</v>
      </c>
      <c r="G9" s="48"/>
      <c r="H9" s="47">
        <v>9.6999999999999993</v>
      </c>
      <c r="I9" s="47">
        <v>17.399999999999999</v>
      </c>
      <c r="J9" s="48"/>
      <c r="K9" s="47">
        <v>16.052</v>
      </c>
      <c r="L9" s="47">
        <v>24.742999999999999</v>
      </c>
      <c r="M9" s="48"/>
      <c r="N9" s="47">
        <v>7.17</v>
      </c>
      <c r="O9" s="47">
        <v>8.5280357900000006</v>
      </c>
      <c r="P9" s="48"/>
      <c r="Q9" s="47">
        <v>10.234</v>
      </c>
      <c r="R9" s="47">
        <v>13.564964209999999</v>
      </c>
      <c r="S9" s="49"/>
      <c r="T9" s="47">
        <v>17.404</v>
      </c>
      <c r="U9" s="47">
        <v>22.093</v>
      </c>
      <c r="V9" s="48"/>
      <c r="W9" s="47">
        <v>7.3389999999999986</v>
      </c>
      <c r="X9" s="47">
        <v>2.0689999999999991</v>
      </c>
      <c r="Y9" s="49"/>
      <c r="Z9" s="47">
        <v>24.742999999999999</v>
      </c>
      <c r="AA9" s="47">
        <v>24.161999999999999</v>
      </c>
      <c r="AB9" s="48"/>
      <c r="AC9" s="47">
        <v>8.6220000000000034</v>
      </c>
      <c r="AD9" s="47">
        <v>-27.169545289999995</v>
      </c>
      <c r="AE9" s="49"/>
      <c r="AF9" s="47">
        <v>33.365000000000002</v>
      </c>
      <c r="AG9" s="47">
        <v>-3.0075452899999946</v>
      </c>
      <c r="AI9" s="47">
        <v>8.5280357900000006</v>
      </c>
      <c r="AJ9" s="47">
        <v>6.331344470000003</v>
      </c>
      <c r="AL9" s="47">
        <v>13.564964209999999</v>
      </c>
      <c r="AM9" s="47">
        <v>6.3276228299999921</v>
      </c>
      <c r="AN9" s="49"/>
      <c r="AO9" s="47">
        <v>22.093</v>
      </c>
      <c r="AP9" s="47">
        <v>12.658967299999995</v>
      </c>
      <c r="AR9" s="47">
        <v>2.0689999999999991</v>
      </c>
      <c r="AS9" s="47">
        <v>13.65964789</v>
      </c>
      <c r="AT9" s="49"/>
      <c r="AU9" s="47">
        <v>24.161999999999999</v>
      </c>
      <c r="AV9" s="47">
        <v>26.318615189999996</v>
      </c>
      <c r="AX9" s="47">
        <v>-27.169545289999995</v>
      </c>
      <c r="AY9" s="47">
        <v>35.370213220000004</v>
      </c>
      <c r="AZ9" s="49"/>
      <c r="BA9" s="47">
        <v>-3.0075452899999946</v>
      </c>
      <c r="BB9" s="47">
        <v>61.688828409999999</v>
      </c>
      <c r="BD9" s="47">
        <v>6.331344470000003</v>
      </c>
      <c r="BE9" s="47">
        <v>13.486492650000001</v>
      </c>
      <c r="BG9" s="47">
        <v>6.3276228299999921</v>
      </c>
      <c r="BH9" s="47">
        <v>11.511721079999999</v>
      </c>
      <c r="BI9" s="49"/>
      <c r="BJ9" s="47">
        <v>12.658967299999995</v>
      </c>
      <c r="BK9" s="47">
        <v>24.99821373</v>
      </c>
      <c r="BM9" s="47">
        <v>13.65964789</v>
      </c>
      <c r="BN9" s="47">
        <v>12.992269079999989</v>
      </c>
      <c r="BP9" s="47">
        <v>26.318615189999996</v>
      </c>
      <c r="BQ9" s="47">
        <v>37.990482809999989</v>
      </c>
      <c r="BS9" s="47">
        <v>35.370213220000004</v>
      </c>
      <c r="BT9" s="47">
        <v>3.408517190000012</v>
      </c>
      <c r="BV9" s="47">
        <v>61.688828409999999</v>
      </c>
      <c r="BW9" s="47">
        <v>41.399000000000001</v>
      </c>
      <c r="BZ9" s="47">
        <v>13.486492650000001</v>
      </c>
      <c r="CA9" s="47">
        <v>21.434999999999999</v>
      </c>
      <c r="CB9" s="49"/>
      <c r="CC9" s="47">
        <v>11.511721079999999</v>
      </c>
      <c r="CD9" s="47">
        <v>-1.8759999999999977</v>
      </c>
      <c r="CE9" s="49"/>
      <c r="CF9" s="47">
        <v>24.99821373</v>
      </c>
      <c r="CG9" s="47">
        <v>19.559000000000001</v>
      </c>
      <c r="CH9" s="49"/>
      <c r="CI9" s="47">
        <v>12.992269079999989</v>
      </c>
      <c r="CJ9" s="47">
        <v>12.047000000000001</v>
      </c>
      <c r="CK9" s="49"/>
      <c r="CL9" s="50">
        <v>37.990482809999989</v>
      </c>
      <c r="CM9" s="47">
        <v>31.606000000000002</v>
      </c>
      <c r="CN9" s="49"/>
      <c r="CO9" s="47">
        <v>3.408517190000012</v>
      </c>
      <c r="CP9" s="47">
        <v>-125.059</v>
      </c>
      <c r="CQ9" s="49"/>
      <c r="CR9" s="50">
        <v>41.399000000000001</v>
      </c>
      <c r="CS9" s="47">
        <v>-93.453000000000003</v>
      </c>
      <c r="CU9" s="47">
        <v>21.434999999999999</v>
      </c>
      <c r="CV9" s="47">
        <v>6.3</v>
      </c>
      <c r="CX9" s="47">
        <v>-1.8759999999999977</v>
      </c>
      <c r="CY9" s="47">
        <v>8.3870000000000005</v>
      </c>
      <c r="CZ9" s="49"/>
      <c r="DA9" s="47">
        <v>19.559000000000001</v>
      </c>
      <c r="DB9" s="47">
        <v>14.686999999999999</v>
      </c>
      <c r="DD9" s="47">
        <v>12.047000000000001</v>
      </c>
      <c r="DE9" s="47">
        <v>8.4</v>
      </c>
      <c r="DF9" s="49"/>
      <c r="DG9" s="47">
        <v>31.606000000000002</v>
      </c>
      <c r="DH9" s="47">
        <v>23.087</v>
      </c>
      <c r="DJ9" s="47">
        <v>-125.059</v>
      </c>
      <c r="DK9" s="47">
        <v>6.9170000000000016</v>
      </c>
      <c r="DL9" s="49"/>
      <c r="DM9" s="47">
        <v>-93.453000000000003</v>
      </c>
      <c r="DN9" s="47">
        <v>30.004000000000001</v>
      </c>
      <c r="DP9" s="47">
        <v>6.3</v>
      </c>
      <c r="DQ9" s="47">
        <v>7.0389999999999997</v>
      </c>
      <c r="DS9" s="47">
        <v>8.3870000000000005</v>
      </c>
      <c r="DT9" s="47">
        <v>6.3230000000000004</v>
      </c>
      <c r="DU9" s="49"/>
      <c r="DV9" s="47">
        <v>14.686999999999999</v>
      </c>
      <c r="DW9" s="47">
        <v>13.362</v>
      </c>
      <c r="DY9" s="47">
        <v>8.4</v>
      </c>
      <c r="DZ9" s="47">
        <v>4.6599999999999984</v>
      </c>
      <c r="EA9" s="49"/>
      <c r="EB9" s="47">
        <v>23.087</v>
      </c>
      <c r="EC9" s="47">
        <v>18.021999999999998</v>
      </c>
      <c r="EE9" s="47">
        <f t="shared" ref="EE9:EF14" si="0">EH9-EB9</f>
        <v>6.9170000000000016</v>
      </c>
      <c r="EF9" s="47">
        <f t="shared" si="0"/>
        <v>-142.69900000000001</v>
      </c>
      <c r="EG9" s="49"/>
      <c r="EH9" s="47">
        <f t="shared" ref="EH9:EH40" si="1">DN9</f>
        <v>30.004000000000001</v>
      </c>
      <c r="EI9" s="47">
        <v>-124.67700000000001</v>
      </c>
      <c r="EK9" s="47">
        <f>DQ9</f>
        <v>7.0389999999999997</v>
      </c>
      <c r="EL9" s="47">
        <v>-4.4429999999999996</v>
      </c>
      <c r="EN9" s="47">
        <f>DT9</f>
        <v>6.3230000000000004</v>
      </c>
      <c r="EO9" s="47">
        <v>2.6930000000000001</v>
      </c>
    </row>
    <row r="10" spans="2:145" s="3" customFormat="1">
      <c r="B10" s="153" t="s">
        <v>124</v>
      </c>
      <c r="C10" s="46">
        <v>57.4</v>
      </c>
      <c r="D10" s="46">
        <v>62.9</v>
      </c>
      <c r="E10" s="46">
        <v>62.8</v>
      </c>
      <c r="F10" s="46">
        <v>50.789000000000001</v>
      </c>
      <c r="G10" s="48"/>
      <c r="H10" s="46">
        <v>31.8</v>
      </c>
      <c r="I10" s="46">
        <v>26.5</v>
      </c>
      <c r="J10" s="48"/>
      <c r="K10" s="46">
        <v>46.668999999999997</v>
      </c>
      <c r="L10" s="46">
        <v>40.177</v>
      </c>
      <c r="M10" s="48"/>
      <c r="N10" s="46">
        <v>14.086</v>
      </c>
      <c r="O10" s="46">
        <v>11.54921809</v>
      </c>
      <c r="P10" s="48"/>
      <c r="Q10" s="46">
        <v>12.368999999999998</v>
      </c>
      <c r="R10" s="46">
        <v>11.978781909999999</v>
      </c>
      <c r="S10" s="49"/>
      <c r="T10" s="46">
        <v>26.454999999999998</v>
      </c>
      <c r="U10" s="46">
        <v>23.527999999999999</v>
      </c>
      <c r="V10" s="48"/>
      <c r="W10" s="46">
        <v>13.722000000000001</v>
      </c>
      <c r="X10" s="46">
        <v>20.673000000000002</v>
      </c>
      <c r="Y10" s="49"/>
      <c r="Z10" s="46">
        <v>40.177</v>
      </c>
      <c r="AA10" s="46">
        <v>44.201000000000001</v>
      </c>
      <c r="AB10" s="48"/>
      <c r="AC10" s="46">
        <v>10.612000000000002</v>
      </c>
      <c r="AD10" s="46">
        <v>31.595081609999987</v>
      </c>
      <c r="AE10" s="49"/>
      <c r="AF10" s="46">
        <v>50.789000000000001</v>
      </c>
      <c r="AG10" s="46">
        <v>75.796081609999987</v>
      </c>
      <c r="AI10" s="46">
        <v>11.54921809</v>
      </c>
      <c r="AJ10" s="46">
        <v>39.728087780000003</v>
      </c>
      <c r="AL10" s="46">
        <v>11.978781909999999</v>
      </c>
      <c r="AM10" s="46">
        <v>40.004950709999996</v>
      </c>
      <c r="AN10" s="49"/>
      <c r="AO10" s="46">
        <v>23.527999999999999</v>
      </c>
      <c r="AP10" s="46">
        <v>79.733038489999998</v>
      </c>
      <c r="AR10" s="46">
        <v>20.673000000000002</v>
      </c>
      <c r="AS10" s="46">
        <v>43.587880380000016</v>
      </c>
      <c r="AT10" s="49"/>
      <c r="AU10" s="46">
        <v>44.201000000000001</v>
      </c>
      <c r="AV10" s="46">
        <v>123.32091887000001</v>
      </c>
      <c r="AX10" s="46">
        <v>31.595081609999987</v>
      </c>
      <c r="AY10" s="46">
        <v>31.332333539999979</v>
      </c>
      <c r="AZ10" s="49"/>
      <c r="BA10" s="46">
        <v>75.796081609999987</v>
      </c>
      <c r="BB10" s="46">
        <v>154.65325240999999</v>
      </c>
      <c r="BD10" s="46">
        <v>39.728087780000003</v>
      </c>
      <c r="BE10" s="46">
        <v>43.05286856</v>
      </c>
      <c r="BG10" s="46">
        <v>40.004950709999996</v>
      </c>
      <c r="BH10" s="46">
        <v>38.765202000000009</v>
      </c>
      <c r="BI10" s="49"/>
      <c r="BJ10" s="46">
        <v>79.733038489999998</v>
      </c>
      <c r="BK10" s="46">
        <v>81.81807056000001</v>
      </c>
      <c r="BM10" s="47">
        <v>43.587880380000016</v>
      </c>
      <c r="BN10" s="47">
        <v>36.14790726999999</v>
      </c>
      <c r="BP10" s="118">
        <v>123.32091887000001</v>
      </c>
      <c r="BQ10" s="46">
        <v>117.96597783</v>
      </c>
      <c r="BS10" s="47">
        <v>31.332333539999979</v>
      </c>
      <c r="BT10" s="47">
        <v>37.644022170000014</v>
      </c>
      <c r="BV10" s="46">
        <v>154.65325240999999</v>
      </c>
      <c r="BW10" s="46">
        <v>155.61000000000001</v>
      </c>
      <c r="BZ10" s="47">
        <v>43.05286856</v>
      </c>
      <c r="CA10" s="46">
        <v>33.027999999999999</v>
      </c>
      <c r="CB10" s="49"/>
      <c r="CC10" s="46">
        <v>38.765202000000009</v>
      </c>
      <c r="CD10" s="47">
        <v>40.127000000000002</v>
      </c>
      <c r="CE10" s="49"/>
      <c r="CF10" s="46">
        <v>81.81807056000001</v>
      </c>
      <c r="CG10" s="46">
        <v>73.155000000000001</v>
      </c>
      <c r="CH10" s="49"/>
      <c r="CI10" s="47">
        <v>36.14790726999999</v>
      </c>
      <c r="CJ10" s="47">
        <v>37.875</v>
      </c>
      <c r="CK10" s="49"/>
      <c r="CL10" s="50">
        <v>117.96597783</v>
      </c>
      <c r="CM10" s="46">
        <v>111.03</v>
      </c>
      <c r="CN10" s="49"/>
      <c r="CO10" s="47">
        <v>37.644022170000014</v>
      </c>
      <c r="CP10" s="47">
        <v>171.97299999999998</v>
      </c>
      <c r="CQ10" s="49"/>
      <c r="CR10" s="50">
        <v>155.61000000000001</v>
      </c>
      <c r="CS10" s="46">
        <v>283.00299999999999</v>
      </c>
      <c r="CU10" s="46">
        <v>33.027999999999999</v>
      </c>
      <c r="CV10" s="46">
        <v>41.182000000000002</v>
      </c>
      <c r="CX10" s="47">
        <v>40.127000000000002</v>
      </c>
      <c r="CY10" s="47">
        <v>42.013999999999996</v>
      </c>
      <c r="CZ10" s="49"/>
      <c r="DA10" s="46">
        <v>73.155000000000001</v>
      </c>
      <c r="DB10" s="46">
        <v>83.195999999999998</v>
      </c>
      <c r="DD10" s="47">
        <v>37.875</v>
      </c>
      <c r="DE10" s="47">
        <v>48.691000000000003</v>
      </c>
      <c r="DF10" s="49"/>
      <c r="DG10" s="46">
        <v>111.03</v>
      </c>
      <c r="DH10" s="46">
        <v>131.887</v>
      </c>
      <c r="DJ10" s="47">
        <v>171.97299999999998</v>
      </c>
      <c r="DK10" s="47">
        <v>52.289999999999992</v>
      </c>
      <c r="DL10" s="49"/>
      <c r="DM10" s="46">
        <v>283.00299999999999</v>
      </c>
      <c r="DN10" s="46">
        <v>184.17699999999999</v>
      </c>
      <c r="DP10" s="47">
        <v>41.182000000000002</v>
      </c>
      <c r="DQ10" s="46">
        <v>48.457999999999998</v>
      </c>
      <c r="DS10" s="47">
        <v>42.013999999999996</v>
      </c>
      <c r="DT10" s="47">
        <v>50.731999999999999</v>
      </c>
      <c r="DU10" s="49"/>
      <c r="DV10" s="46">
        <v>83.195999999999998</v>
      </c>
      <c r="DW10" s="46">
        <v>99.19</v>
      </c>
      <c r="DY10" s="47">
        <v>48.691000000000003</v>
      </c>
      <c r="DZ10" s="47">
        <v>50.47999999999999</v>
      </c>
      <c r="EA10" s="49"/>
      <c r="EB10" s="46">
        <v>131.887</v>
      </c>
      <c r="EC10" s="46">
        <v>149.66999999999999</v>
      </c>
      <c r="EE10" s="47">
        <f t="shared" si="0"/>
        <v>52.289999999999992</v>
      </c>
      <c r="EF10" s="47">
        <f t="shared" si="0"/>
        <v>204.53700000000001</v>
      </c>
      <c r="EG10" s="49"/>
      <c r="EH10" s="46">
        <f t="shared" si="1"/>
        <v>184.17699999999999</v>
      </c>
      <c r="EI10" s="46">
        <v>354.20699999999999</v>
      </c>
      <c r="EK10" s="47">
        <f t="shared" ref="EK10:EK16" si="2">DQ10</f>
        <v>48.457999999999998</v>
      </c>
      <c r="EL10" s="47">
        <v>50.976999999999997</v>
      </c>
      <c r="EN10" s="47">
        <f t="shared" ref="EN10:EN14" si="3">DT10</f>
        <v>50.731999999999999</v>
      </c>
      <c r="EO10" s="47">
        <v>50.924999999999997</v>
      </c>
    </row>
    <row r="11" spans="2:145" s="3" customFormat="1">
      <c r="B11" s="3" t="s">
        <v>244</v>
      </c>
      <c r="C11" s="46">
        <v>-1.4</v>
      </c>
      <c r="D11" s="46">
        <v>-0.8</v>
      </c>
      <c r="E11" s="46">
        <v>-1.3</v>
      </c>
      <c r="F11" s="46">
        <v>-1.48</v>
      </c>
      <c r="G11" s="48"/>
      <c r="H11" s="46">
        <v>-1</v>
      </c>
      <c r="I11" s="46">
        <v>0</v>
      </c>
      <c r="J11" s="48"/>
      <c r="K11" s="46">
        <v>-0.57999999999999996</v>
      </c>
      <c r="L11" s="46">
        <v>-0.49</v>
      </c>
      <c r="M11" s="48"/>
      <c r="N11" s="46">
        <v>-0.19395895999999996</v>
      </c>
      <c r="O11" s="46">
        <v>-0.72614009999999996</v>
      </c>
      <c r="P11" s="48"/>
      <c r="Q11" s="46">
        <v>0.18395895999999995</v>
      </c>
      <c r="R11" s="46">
        <v>7.1400999999999826E-3</v>
      </c>
      <c r="S11" s="49"/>
      <c r="T11" s="46">
        <v>-0.01</v>
      </c>
      <c r="U11" s="46">
        <v>-0.71899999999999997</v>
      </c>
      <c r="V11" s="48"/>
      <c r="W11" s="46">
        <v>-0.48</v>
      </c>
      <c r="X11" s="46">
        <v>0.35799999999999987</v>
      </c>
      <c r="Y11" s="49"/>
      <c r="Z11" s="46">
        <v>-0.49</v>
      </c>
      <c r="AA11" s="46">
        <v>-0.3610000000000001</v>
      </c>
      <c r="AB11" s="48"/>
      <c r="AC11" s="46">
        <v>-0.99</v>
      </c>
      <c r="AD11" s="46">
        <v>0.72011913000000305</v>
      </c>
      <c r="AE11" s="49"/>
      <c r="AF11" s="46">
        <v>-1.48</v>
      </c>
      <c r="AG11" s="46">
        <v>0.35911913000000295</v>
      </c>
      <c r="AI11" s="46">
        <v>-0.72614009999999996</v>
      </c>
      <c r="AJ11" s="46">
        <v>-0.13287777000000164</v>
      </c>
      <c r="AL11" s="46">
        <v>7.1400999999999826E-3</v>
      </c>
      <c r="AM11" s="46">
        <v>0.30491171</v>
      </c>
      <c r="AN11" s="49"/>
      <c r="AO11" s="46">
        <v>-0.71899999999999997</v>
      </c>
      <c r="AP11" s="46">
        <v>0.17203393999999836</v>
      </c>
      <c r="AR11" s="46">
        <v>0.35799999999999987</v>
      </c>
      <c r="AS11" s="46">
        <v>-3.4227831500000021</v>
      </c>
      <c r="AT11" s="49"/>
      <c r="AU11" s="46">
        <v>-0.3610000000000001</v>
      </c>
      <c r="AV11" s="46">
        <v>-3.2507492100000039</v>
      </c>
      <c r="AX11" s="46">
        <v>0.72011913000000305</v>
      </c>
      <c r="AY11" s="46">
        <v>3.5721217900000006</v>
      </c>
      <c r="AZ11" s="49"/>
      <c r="BA11" s="46">
        <v>0.35911913000000295</v>
      </c>
      <c r="BB11" s="46">
        <v>0.32137257999999658</v>
      </c>
      <c r="BD11" s="46">
        <v>-0.13287777000000164</v>
      </c>
      <c r="BE11" s="46">
        <v>-0.11073183000000002</v>
      </c>
      <c r="BG11" s="46">
        <v>0.30491171</v>
      </c>
      <c r="BH11" s="46">
        <v>-0.38200450000000002</v>
      </c>
      <c r="BI11" s="49"/>
      <c r="BJ11" s="46">
        <v>0.17203393999999836</v>
      </c>
      <c r="BK11" s="46">
        <v>-0.49273633000000006</v>
      </c>
      <c r="BM11" s="47">
        <v>-3.4227831500000021</v>
      </c>
      <c r="BN11" s="47">
        <v>0.70475990000000011</v>
      </c>
      <c r="BP11" s="118">
        <v>-3.2507492100000039</v>
      </c>
      <c r="BQ11" s="46">
        <v>0.21202357000000005</v>
      </c>
      <c r="BS11" s="47">
        <v>3.5721217900000006</v>
      </c>
      <c r="BT11" s="47">
        <v>-0.84602357000000006</v>
      </c>
      <c r="BV11" s="46">
        <v>0.32137257999999658</v>
      </c>
      <c r="BW11" s="46">
        <v>-0.63400000000000001</v>
      </c>
      <c r="BZ11" s="47">
        <v>-0.11073183000000002</v>
      </c>
      <c r="CA11" s="46">
        <v>-1.877</v>
      </c>
      <c r="CB11" s="49"/>
      <c r="CC11" s="46">
        <v>-0.38200450000000002</v>
      </c>
      <c r="CD11" s="47">
        <v>8.2999999999999963E-2</v>
      </c>
      <c r="CE11" s="49"/>
      <c r="CF11" s="46">
        <v>-0.49273633000000006</v>
      </c>
      <c r="CG11" s="46">
        <v>-1.794</v>
      </c>
      <c r="CH11" s="49"/>
      <c r="CI11" s="47">
        <v>0.70475990000000011</v>
      </c>
      <c r="CJ11" s="47">
        <v>0.26900000000000013</v>
      </c>
      <c r="CK11" s="49"/>
      <c r="CL11" s="50">
        <v>0.21202357000000005</v>
      </c>
      <c r="CM11" s="46">
        <v>-1.5249999999999999</v>
      </c>
      <c r="CN11" s="49"/>
      <c r="CO11" s="47">
        <v>-0.84602357000000006</v>
      </c>
      <c r="CP11" s="47">
        <v>-0.28000000000000003</v>
      </c>
      <c r="CQ11" s="49"/>
      <c r="CR11" s="50">
        <v>-0.63400000000000001</v>
      </c>
      <c r="CS11" s="46">
        <v>-1.8049999999999999</v>
      </c>
      <c r="CU11" s="46">
        <v>-1.877</v>
      </c>
      <c r="CV11" s="46">
        <v>-0.37</v>
      </c>
      <c r="CX11" s="47">
        <v>8.2999999999999963E-2</v>
      </c>
      <c r="CY11" s="47">
        <v>0.13200000000000001</v>
      </c>
      <c r="CZ11" s="49"/>
      <c r="DA11" s="46">
        <v>-1.794</v>
      </c>
      <c r="DB11" s="46">
        <v>-0.23799999999999999</v>
      </c>
      <c r="DD11" s="47">
        <v>0.26900000000000013</v>
      </c>
      <c r="DE11" s="47">
        <v>0.54299999999999993</v>
      </c>
      <c r="DF11" s="49"/>
      <c r="DG11" s="46">
        <v>-1.5249999999999999</v>
      </c>
      <c r="DH11" s="46">
        <v>0.30499999999999999</v>
      </c>
      <c r="DJ11" s="47">
        <v>-0.28000000000000003</v>
      </c>
      <c r="DK11" s="47">
        <v>-0.751</v>
      </c>
      <c r="DL11" s="49"/>
      <c r="DM11" s="46">
        <v>-1.8049999999999999</v>
      </c>
      <c r="DN11" s="46">
        <v>-0.44600000000000001</v>
      </c>
      <c r="DP11" s="47">
        <v>-0.37</v>
      </c>
      <c r="DQ11" s="46">
        <v>0.01</v>
      </c>
      <c r="DS11" s="47">
        <v>0.13200000000000001</v>
      </c>
      <c r="DT11" s="47">
        <v>-0.42299999999999999</v>
      </c>
      <c r="DU11" s="49"/>
      <c r="DV11" s="46">
        <v>-0.23799999999999999</v>
      </c>
      <c r="DW11" s="46">
        <v>-0.41299999999999998</v>
      </c>
      <c r="DY11" s="47">
        <v>0.54299999999999993</v>
      </c>
      <c r="DZ11" s="47">
        <v>5.0000000000000044E-3</v>
      </c>
      <c r="EA11" s="49"/>
      <c r="EB11" s="46">
        <v>0.30499999999999999</v>
      </c>
      <c r="EC11" s="46">
        <v>-0.40799999999999997</v>
      </c>
      <c r="EE11" s="47">
        <f t="shared" si="0"/>
        <v>-0.751</v>
      </c>
      <c r="EF11" s="47">
        <f t="shared" si="0"/>
        <v>-0.17199999999999999</v>
      </c>
      <c r="EG11" s="49"/>
      <c r="EH11" s="46">
        <f t="shared" si="1"/>
        <v>-0.44600000000000001</v>
      </c>
      <c r="EI11" s="46">
        <v>-0.57999999999999996</v>
      </c>
      <c r="EK11" s="47">
        <f t="shared" si="2"/>
        <v>0.01</v>
      </c>
      <c r="EL11" s="47">
        <v>0</v>
      </c>
      <c r="EN11" s="47">
        <f t="shared" si="3"/>
        <v>-0.42299999999999999</v>
      </c>
      <c r="EO11" s="47">
        <v>-0.27500000000000002</v>
      </c>
    </row>
    <row r="12" spans="2:145" s="3" customFormat="1" ht="25.5">
      <c r="B12" s="13" t="s">
        <v>187</v>
      </c>
      <c r="C12" s="46">
        <v>30.8</v>
      </c>
      <c r="D12" s="46">
        <v>-3.2</v>
      </c>
      <c r="E12" s="46">
        <v>-5.5</v>
      </c>
      <c r="F12" s="46">
        <v>-14.362</v>
      </c>
      <c r="G12" s="48"/>
      <c r="H12" s="46">
        <v>-9.1</v>
      </c>
      <c r="I12" s="46">
        <v>-14.4</v>
      </c>
      <c r="J12" s="48"/>
      <c r="K12" s="46">
        <v>-12.657</v>
      </c>
      <c r="L12" s="46">
        <v>-9.9930000000000003</v>
      </c>
      <c r="M12" s="48"/>
      <c r="N12" s="46">
        <v>-6.4664773799999997</v>
      </c>
      <c r="O12" s="46">
        <v>-29.930507179999999</v>
      </c>
      <c r="P12" s="48"/>
      <c r="Q12" s="46">
        <v>-6.8505226200000005</v>
      </c>
      <c r="R12" s="46">
        <v>17.35250718</v>
      </c>
      <c r="S12" s="49"/>
      <c r="T12" s="46">
        <v>-13.317</v>
      </c>
      <c r="U12" s="46">
        <v>-12.577999999999999</v>
      </c>
      <c r="V12" s="48"/>
      <c r="W12" s="46">
        <v>3.3239999999999998</v>
      </c>
      <c r="X12" s="46">
        <v>6.8419999999999996</v>
      </c>
      <c r="Y12" s="49"/>
      <c r="Z12" s="46">
        <v>-9.9930000000000003</v>
      </c>
      <c r="AA12" s="46">
        <v>-5.7359999999999998</v>
      </c>
      <c r="AB12" s="48"/>
      <c r="AC12" s="46">
        <v>-4.3689999999999998</v>
      </c>
      <c r="AD12" s="46">
        <v>10.572187222999991</v>
      </c>
      <c r="AE12" s="49"/>
      <c r="AF12" s="46">
        <v>-14.362</v>
      </c>
      <c r="AG12" s="46">
        <v>4.8361872229999916</v>
      </c>
      <c r="AI12" s="46">
        <v>-29.930507179999999</v>
      </c>
      <c r="AJ12" s="46">
        <v>-11.817315339999999</v>
      </c>
      <c r="AL12" s="46">
        <v>17.35250718</v>
      </c>
      <c r="AM12" s="46">
        <v>-2.3484309800000034</v>
      </c>
      <c r="AN12" s="49"/>
      <c r="AO12" s="46">
        <v>-12.577999999999999</v>
      </c>
      <c r="AP12" s="46">
        <v>-14.165746320000002</v>
      </c>
      <c r="AR12" s="46">
        <v>6.8419999999999996</v>
      </c>
      <c r="AS12" s="46">
        <v>1.6247296424758897</v>
      </c>
      <c r="AT12" s="49"/>
      <c r="AU12" s="46">
        <v>-5.7359999999999998</v>
      </c>
      <c r="AV12" s="46">
        <v>-12.541016677524112</v>
      </c>
      <c r="AX12" s="46">
        <v>10.572187222999991</v>
      </c>
      <c r="AY12" s="46">
        <v>3.5268402024269179</v>
      </c>
      <c r="AZ12" s="49"/>
      <c r="BA12" s="46">
        <v>4.8361872229999916</v>
      </c>
      <c r="BB12" s="46">
        <v>-9.0141764750971944</v>
      </c>
      <c r="BD12" s="46">
        <v>-11.817315339999999</v>
      </c>
      <c r="BE12" s="46">
        <v>-0.71023192999999873</v>
      </c>
      <c r="BG12" s="46">
        <v>-2.3484309800000034</v>
      </c>
      <c r="BH12" s="46">
        <v>-8.8846582259999991</v>
      </c>
      <c r="BI12" s="49"/>
      <c r="BJ12" s="46">
        <v>-14.165746320000002</v>
      </c>
      <c r="BK12" s="46">
        <v>-9.5948901559999982</v>
      </c>
      <c r="BM12" s="47">
        <v>1.6247296424758897</v>
      </c>
      <c r="BN12" s="47">
        <v>-4.5650673069781416</v>
      </c>
      <c r="BP12" s="48">
        <v>-12.541016677524112</v>
      </c>
      <c r="BQ12" s="46">
        <v>-14.15995746297814</v>
      </c>
      <c r="BS12" s="47">
        <v>3.5268402024269179</v>
      </c>
      <c r="BT12" s="47">
        <v>-1.4670425370218574</v>
      </c>
      <c r="BV12" s="48">
        <v>-9.0141764750971944</v>
      </c>
      <c r="BW12" s="46">
        <v>-15.626999999999997</v>
      </c>
      <c r="BZ12" s="47">
        <v>-0.71023192999999873</v>
      </c>
      <c r="CA12" s="46">
        <v>-21.231000000000002</v>
      </c>
      <c r="CB12" s="49"/>
      <c r="CC12" s="46">
        <v>-8.8846582259999991</v>
      </c>
      <c r="CD12" s="47">
        <v>-3.6440000000000019</v>
      </c>
      <c r="CE12" s="49"/>
      <c r="CF12" s="46">
        <v>-9.5948901559999982</v>
      </c>
      <c r="CG12" s="46">
        <v>-24.875000000000004</v>
      </c>
      <c r="CH12" s="49"/>
      <c r="CI12" s="47">
        <v>-4.5650673069781416</v>
      </c>
      <c r="CJ12" s="47">
        <v>5.3640000000000043</v>
      </c>
      <c r="CK12" s="49"/>
      <c r="CL12" s="50">
        <v>-14.15995746297814</v>
      </c>
      <c r="CM12" s="46">
        <v>-19.510999999999999</v>
      </c>
      <c r="CN12" s="49"/>
      <c r="CO12" s="47">
        <v>-1.4670425370218574</v>
      </c>
      <c r="CP12" s="47">
        <v>16.823999999999998</v>
      </c>
      <c r="CQ12" s="49"/>
      <c r="CR12" s="50">
        <v>-15.626999999999997</v>
      </c>
      <c r="CS12" s="46">
        <v>-2.6869999999999998</v>
      </c>
      <c r="CU12" s="46">
        <v>-21.231000000000002</v>
      </c>
      <c r="CV12" s="46">
        <v>-12.3</v>
      </c>
      <c r="CX12" s="47">
        <v>-3.6440000000000019</v>
      </c>
      <c r="CY12" s="47">
        <v>-1.6039999999999992</v>
      </c>
      <c r="CZ12" s="49"/>
      <c r="DA12" s="46">
        <v>-24.875000000000004</v>
      </c>
      <c r="DB12" s="46">
        <v>-13.904</v>
      </c>
      <c r="DD12" s="47">
        <v>5.3640000000000043</v>
      </c>
      <c r="DE12" s="47">
        <v>12.425000000000001</v>
      </c>
      <c r="DF12" s="49"/>
      <c r="DG12" s="46">
        <v>-19.510999999999999</v>
      </c>
      <c r="DH12" s="46">
        <v>-1.4790000000000001</v>
      </c>
      <c r="DJ12" s="47">
        <v>16.823999999999998</v>
      </c>
      <c r="DK12" s="47">
        <v>6.42</v>
      </c>
      <c r="DL12" s="49"/>
      <c r="DM12" s="46">
        <v>-2.6869999999999998</v>
      </c>
      <c r="DN12" s="46">
        <v>4.9409999999999998</v>
      </c>
      <c r="DP12" s="47">
        <v>-12.3</v>
      </c>
      <c r="DQ12" s="46">
        <v>-9.7804300000000008</v>
      </c>
      <c r="DS12" s="47">
        <v>-1.6039999999999992</v>
      </c>
      <c r="DT12" s="47">
        <v>6.8944300000000007</v>
      </c>
      <c r="DU12" s="49"/>
      <c r="DV12" s="46">
        <v>-13.904</v>
      </c>
      <c r="DW12" s="46">
        <v>-2.8860000000000001</v>
      </c>
      <c r="DY12" s="47">
        <v>12.425000000000001</v>
      </c>
      <c r="DZ12" s="47">
        <v>12.786000000000001</v>
      </c>
      <c r="EA12" s="49"/>
      <c r="EB12" s="46">
        <v>-1.4790000000000001</v>
      </c>
      <c r="EC12" s="46">
        <v>9.9</v>
      </c>
      <c r="EE12" s="47">
        <f t="shared" si="0"/>
        <v>6.42</v>
      </c>
      <c r="EF12" s="47">
        <f t="shared" si="0"/>
        <v>5.6692799999999988</v>
      </c>
      <c r="EG12" s="49"/>
      <c r="EH12" s="46">
        <f t="shared" si="1"/>
        <v>4.9409999999999998</v>
      </c>
      <c r="EI12" s="46">
        <v>15.569279999999999</v>
      </c>
      <c r="EK12" s="47">
        <f t="shared" si="2"/>
        <v>-9.7804300000000008</v>
      </c>
      <c r="EL12" s="47">
        <v>-13.156000000000001</v>
      </c>
      <c r="EN12" s="47">
        <f t="shared" si="3"/>
        <v>6.8944300000000007</v>
      </c>
      <c r="EO12" s="47">
        <v>2.5389999999999997</v>
      </c>
    </row>
    <row r="13" spans="2:145" s="3" customFormat="1" ht="25.5">
      <c r="B13" s="13" t="s">
        <v>188</v>
      </c>
      <c r="C13" s="46">
        <v>-23.9</v>
      </c>
      <c r="D13" s="46">
        <v>-34.299999999999997</v>
      </c>
      <c r="E13" s="46">
        <v>-4.5250000000000004</v>
      </c>
      <c r="F13" s="46">
        <v>-12.63</v>
      </c>
      <c r="G13" s="48"/>
      <c r="H13" s="49">
        <v>-1.7</v>
      </c>
      <c r="I13" s="49">
        <v>-9.8000000000000007</v>
      </c>
      <c r="J13" s="48"/>
      <c r="K13" s="49">
        <v>-9.713000000000001</v>
      </c>
      <c r="L13" s="49">
        <v>-4.25</v>
      </c>
      <c r="M13" s="48"/>
      <c r="N13" s="49">
        <v>-12.000308688282919</v>
      </c>
      <c r="O13" s="49">
        <v>-0.72574098594114189</v>
      </c>
      <c r="P13" s="48"/>
      <c r="Q13" s="49">
        <v>1.4443086882829199</v>
      </c>
      <c r="R13" s="49">
        <v>-19.159259014058861</v>
      </c>
      <c r="S13" s="49"/>
      <c r="T13" s="49">
        <v>-10.555999999999999</v>
      </c>
      <c r="U13" s="49">
        <v>-19.885000000000002</v>
      </c>
      <c r="V13" s="48"/>
      <c r="W13" s="49">
        <v>6.3059999999999992</v>
      </c>
      <c r="X13" s="49">
        <v>-17.990999999999996</v>
      </c>
      <c r="Y13" s="49"/>
      <c r="Z13" s="49">
        <v>-4.25</v>
      </c>
      <c r="AA13" s="49">
        <v>-37.875999999999998</v>
      </c>
      <c r="AB13" s="48"/>
      <c r="AC13" s="49">
        <v>-8.3800000000000008</v>
      </c>
      <c r="AD13" s="49">
        <v>20.181422601871795</v>
      </c>
      <c r="AE13" s="49"/>
      <c r="AF13" s="49">
        <v>-12.63</v>
      </c>
      <c r="AG13" s="49">
        <v>-17.694577398128203</v>
      </c>
      <c r="AI13" s="49">
        <v>-0.72574098594114189</v>
      </c>
      <c r="AJ13" s="49">
        <v>1.2211987436482232</v>
      </c>
      <c r="AL13" s="49">
        <v>-19.159259014058861</v>
      </c>
      <c r="AM13" s="49">
        <v>-2.6725339613458656</v>
      </c>
      <c r="AN13" s="49"/>
      <c r="AO13" s="49">
        <v>-19.885000000000002</v>
      </c>
      <c r="AP13" s="49">
        <v>-1.4513352176976424</v>
      </c>
      <c r="AR13" s="49">
        <v>-17.990999999999996</v>
      </c>
      <c r="AS13" s="49">
        <v>-4.2321893435098117</v>
      </c>
      <c r="AT13" s="49"/>
      <c r="AU13" s="49">
        <v>-37.875999999999998</v>
      </c>
      <c r="AV13" s="49">
        <v>-5.6835245612074541</v>
      </c>
      <c r="AX13" s="49">
        <v>20.181422601871795</v>
      </c>
      <c r="AY13" s="49">
        <v>7.5353240686682392</v>
      </c>
      <c r="AZ13" s="49"/>
      <c r="BA13" s="49">
        <v>-17.694577398128203</v>
      </c>
      <c r="BB13" s="49">
        <v>1.8517995074607851</v>
      </c>
      <c r="BD13" s="49">
        <v>1.2211987436482232</v>
      </c>
      <c r="BE13" s="49">
        <v>-29.208147626411751</v>
      </c>
      <c r="BG13" s="49">
        <v>-2.6725339613458656</v>
      </c>
      <c r="BH13" s="49">
        <v>1.5352845235996284</v>
      </c>
      <c r="BI13" s="49"/>
      <c r="BJ13" s="49">
        <v>-1.4513352176976424</v>
      </c>
      <c r="BK13" s="49">
        <v>-27.672863102812123</v>
      </c>
      <c r="BM13" s="47">
        <v>-4.2321893435098117</v>
      </c>
      <c r="BN13" s="47">
        <v>-5.1497182169510225</v>
      </c>
      <c r="BP13" s="49">
        <v>-5.6835245612074541</v>
      </c>
      <c r="BQ13" s="49">
        <v>-32.822581319763145</v>
      </c>
      <c r="BS13" s="47">
        <v>7.5353240686682392</v>
      </c>
      <c r="BT13" s="47">
        <v>18.469581319763144</v>
      </c>
      <c r="BV13" s="49">
        <v>1.8517995074607851</v>
      </c>
      <c r="BW13" s="49">
        <v>-14.353000000000002</v>
      </c>
      <c r="BZ13" s="47">
        <v>-29.208147626411751</v>
      </c>
      <c r="CA13" s="49">
        <v>25.47</v>
      </c>
      <c r="CB13" s="49"/>
      <c r="CC13" s="49">
        <v>1.5352845235996284</v>
      </c>
      <c r="CD13" s="47">
        <v>-6.5499999999999972</v>
      </c>
      <c r="CE13" s="49"/>
      <c r="CF13" s="49">
        <v>-27.672863102812123</v>
      </c>
      <c r="CG13" s="49">
        <v>18.920000000000002</v>
      </c>
      <c r="CH13" s="49"/>
      <c r="CI13" s="47">
        <v>-5.1497182169510225</v>
      </c>
      <c r="CJ13" s="47">
        <v>-4.0490000000000013</v>
      </c>
      <c r="CK13" s="49"/>
      <c r="CL13" s="50">
        <v>-32.822581319763145</v>
      </c>
      <c r="CM13" s="49">
        <v>14.871</v>
      </c>
      <c r="CN13" s="49"/>
      <c r="CO13" s="47">
        <v>18.469581319763144</v>
      </c>
      <c r="CP13" s="47">
        <v>-36.26437</v>
      </c>
      <c r="CQ13" s="49"/>
      <c r="CR13" s="50">
        <v>-14.353000000000002</v>
      </c>
      <c r="CS13" s="49">
        <v>-21.393370000000001</v>
      </c>
      <c r="CU13" s="49">
        <v>25.47</v>
      </c>
      <c r="CV13" s="49">
        <v>23.645690000000002</v>
      </c>
      <c r="CX13" s="47">
        <v>-6.5499999999999972</v>
      </c>
      <c r="CY13" s="47">
        <v>-14.292710000000003</v>
      </c>
      <c r="CZ13" s="49"/>
      <c r="DA13" s="49">
        <v>18.920000000000002</v>
      </c>
      <c r="DB13" s="49">
        <v>9.3529799999999987</v>
      </c>
      <c r="DD13" s="47">
        <v>-4.0490000000000013</v>
      </c>
      <c r="DE13" s="47">
        <v>-12.957269999999998</v>
      </c>
      <c r="DF13" s="49"/>
      <c r="DG13" s="49">
        <v>14.871</v>
      </c>
      <c r="DH13" s="49">
        <v>-3.6042899999999998</v>
      </c>
      <c r="DJ13" s="47">
        <v>-36.26437</v>
      </c>
      <c r="DK13" s="47">
        <v>3.2439899999999997</v>
      </c>
      <c r="DL13" s="49"/>
      <c r="DM13" s="49">
        <v>-21.393370000000001</v>
      </c>
      <c r="DN13" s="49">
        <v>-0.36029999999999995</v>
      </c>
      <c r="DP13" s="47">
        <v>23.645690000000002</v>
      </c>
      <c r="DQ13" s="49">
        <v>14.755000000000001</v>
      </c>
      <c r="DS13" s="47">
        <v>-14.292710000000003</v>
      </c>
      <c r="DT13" s="47">
        <v>-18.48292</v>
      </c>
      <c r="DU13" s="49"/>
      <c r="DV13" s="49">
        <v>9.3529799999999987</v>
      </c>
      <c r="DW13" s="49">
        <v>-3.7279200000000001</v>
      </c>
      <c r="DY13" s="47">
        <v>-12.957269999999998</v>
      </c>
      <c r="DZ13" s="47">
        <v>-12.327079999999999</v>
      </c>
      <c r="EA13" s="49"/>
      <c r="EB13" s="49">
        <v>-3.6042899999999998</v>
      </c>
      <c r="EC13" s="49">
        <v>-16.055</v>
      </c>
      <c r="EE13" s="47">
        <f t="shared" si="0"/>
        <v>3.2439899999999997</v>
      </c>
      <c r="EF13" s="47">
        <f t="shared" si="0"/>
        <v>4.4710000000000001</v>
      </c>
      <c r="EG13" s="49"/>
      <c r="EH13" s="49">
        <f t="shared" si="1"/>
        <v>-0.36029999999999995</v>
      </c>
      <c r="EI13" s="49">
        <v>-11.584</v>
      </c>
      <c r="EK13" s="47">
        <f t="shared" si="2"/>
        <v>14.755000000000001</v>
      </c>
      <c r="EL13" s="47">
        <v>18.72</v>
      </c>
      <c r="EN13" s="47">
        <f t="shared" si="3"/>
        <v>-18.48292</v>
      </c>
      <c r="EO13" s="47">
        <v>-29.398</v>
      </c>
    </row>
    <row r="14" spans="2:145" s="3" customFormat="1">
      <c r="B14" s="13" t="s">
        <v>189</v>
      </c>
      <c r="C14" s="46">
        <v>2.5</v>
      </c>
      <c r="D14" s="46">
        <v>-2.4</v>
      </c>
      <c r="E14" s="46">
        <v>-7.5</v>
      </c>
      <c r="F14" s="46">
        <v>-2.7389999999999999</v>
      </c>
      <c r="G14" s="48"/>
      <c r="H14" s="46">
        <v>-0.9</v>
      </c>
      <c r="I14" s="46">
        <v>-4.2</v>
      </c>
      <c r="J14" s="48"/>
      <c r="K14" s="46">
        <v>-6.774</v>
      </c>
      <c r="L14" s="46">
        <v>-3.601</v>
      </c>
      <c r="M14" s="48"/>
      <c r="N14" s="46">
        <v>-0.97616200000000009</v>
      </c>
      <c r="O14" s="46">
        <v>-4.2739625800000001</v>
      </c>
      <c r="P14" s="48"/>
      <c r="Q14" s="46">
        <v>-2.1228380000000002</v>
      </c>
      <c r="R14" s="46">
        <v>-0.98403741999999994</v>
      </c>
      <c r="S14" s="49"/>
      <c r="T14" s="46">
        <v>-3.0990000000000002</v>
      </c>
      <c r="U14" s="46">
        <v>-5.258</v>
      </c>
      <c r="V14" s="48"/>
      <c r="W14" s="46">
        <v>-0.50199999999999978</v>
      </c>
      <c r="X14" s="46">
        <v>-0.90000000000000036</v>
      </c>
      <c r="Y14" s="49"/>
      <c r="Z14" s="46">
        <v>-3.601</v>
      </c>
      <c r="AA14" s="46">
        <v>-6.1580000000000004</v>
      </c>
      <c r="AB14" s="48"/>
      <c r="AC14" s="46">
        <v>0.8620000000000001</v>
      </c>
      <c r="AD14" s="46">
        <v>-4.5424217899999997</v>
      </c>
      <c r="AE14" s="49"/>
      <c r="AF14" s="46">
        <v>-2.7389999999999999</v>
      </c>
      <c r="AG14" s="46">
        <v>-10.70042179</v>
      </c>
      <c r="AI14" s="46">
        <v>-4.2739625800000001</v>
      </c>
      <c r="AJ14" s="46">
        <v>-1.4099582800000001</v>
      </c>
      <c r="AL14" s="46">
        <v>-0.98403741999999994</v>
      </c>
      <c r="AM14" s="46">
        <v>-1.7845943200000001</v>
      </c>
      <c r="AN14" s="49"/>
      <c r="AO14" s="46">
        <v>-5.258</v>
      </c>
      <c r="AP14" s="46">
        <v>-3.1945526000000002</v>
      </c>
      <c r="AR14" s="46">
        <v>-0.90000000000000036</v>
      </c>
      <c r="AS14" s="46">
        <v>-2.5638964799999999</v>
      </c>
      <c r="AT14" s="49"/>
      <c r="AU14" s="46">
        <v>-6.1580000000000004</v>
      </c>
      <c r="AV14" s="46">
        <v>-5.7584490800000001</v>
      </c>
      <c r="AX14" s="46">
        <v>-4.5424217899999997</v>
      </c>
      <c r="AY14" s="46">
        <v>-5.1119948599999976</v>
      </c>
      <c r="AZ14" s="49"/>
      <c r="BA14" s="46">
        <v>-10.70042179</v>
      </c>
      <c r="BB14" s="46">
        <v>-10.870443939999998</v>
      </c>
      <c r="BD14" s="46">
        <v>-1.4099582800000001</v>
      </c>
      <c r="BE14" s="46">
        <v>-1.6520600200000006</v>
      </c>
      <c r="BG14" s="46">
        <v>-1.7845943200000001</v>
      </c>
      <c r="BH14" s="46">
        <v>-2.2714586199999998</v>
      </c>
      <c r="BI14" s="49"/>
      <c r="BJ14" s="46">
        <v>-3.1945526000000002</v>
      </c>
      <c r="BK14" s="46">
        <v>-3.9235186400000002</v>
      </c>
      <c r="BM14" s="47">
        <v>-2.5638964799999999</v>
      </c>
      <c r="BN14" s="47">
        <v>-1.7801034800000011</v>
      </c>
      <c r="BP14" s="46">
        <v>-5.7584490800000001</v>
      </c>
      <c r="BQ14" s="46">
        <v>-5.7036221200000012</v>
      </c>
      <c r="BS14" s="47">
        <v>-5.1119948599999976</v>
      </c>
      <c r="BT14" s="47">
        <v>-1.137377879999999</v>
      </c>
      <c r="BV14" s="46">
        <v>-10.870443939999998</v>
      </c>
      <c r="BW14" s="46">
        <v>-6.8410000000000002</v>
      </c>
      <c r="BZ14" s="47">
        <v>-1.6520600200000006</v>
      </c>
      <c r="CA14" s="46">
        <v>-1.53</v>
      </c>
      <c r="CB14" s="49"/>
      <c r="CC14" s="46">
        <v>-2.2714586199999998</v>
      </c>
      <c r="CD14" s="47">
        <v>-1.4669999999999999</v>
      </c>
      <c r="CE14" s="49"/>
      <c r="CF14" s="46">
        <v>-3.9235186400000002</v>
      </c>
      <c r="CG14" s="46">
        <v>-2.9969999999999999</v>
      </c>
      <c r="CH14" s="49"/>
      <c r="CI14" s="47">
        <v>-1.7801034800000011</v>
      </c>
      <c r="CJ14" s="47">
        <v>-0.96600000000000019</v>
      </c>
      <c r="CK14" s="49"/>
      <c r="CL14" s="50">
        <v>-5.7036221200000012</v>
      </c>
      <c r="CM14" s="46">
        <v>-3.9630000000000001</v>
      </c>
      <c r="CN14" s="49"/>
      <c r="CO14" s="47">
        <v>-1.137377879999999</v>
      </c>
      <c r="CP14" s="47">
        <v>-8.4999999999999964E-2</v>
      </c>
      <c r="CQ14" s="49"/>
      <c r="CR14" s="50">
        <v>-6.8410000000000002</v>
      </c>
      <c r="CS14" s="46">
        <v>-4.048</v>
      </c>
      <c r="CU14" s="46">
        <v>-1.53</v>
      </c>
      <c r="CV14" s="46">
        <v>-0.42799999999999999</v>
      </c>
      <c r="CX14" s="47">
        <v>-1.4669999999999999</v>
      </c>
      <c r="CY14" s="47">
        <v>-1.7080000000000002</v>
      </c>
      <c r="CZ14" s="49"/>
      <c r="DA14" s="46">
        <v>-2.9969999999999999</v>
      </c>
      <c r="DB14" s="46">
        <v>-2.1360000000000001</v>
      </c>
      <c r="DD14" s="47">
        <v>-0.96600000000000019</v>
      </c>
      <c r="DE14" s="47">
        <v>-8.4439999999999991</v>
      </c>
      <c r="DF14" s="49"/>
      <c r="DG14" s="46">
        <v>-3.9630000000000001</v>
      </c>
      <c r="DH14" s="46">
        <v>-10.58</v>
      </c>
      <c r="DJ14" s="47">
        <v>-8.4999999999999964E-2</v>
      </c>
      <c r="DK14" s="47">
        <v>1.6600000000000001</v>
      </c>
      <c r="DL14" s="49"/>
      <c r="DM14" s="46">
        <v>-4.048</v>
      </c>
      <c r="DN14" s="46">
        <v>-8.92</v>
      </c>
      <c r="DP14" s="47">
        <v>-0.42799999999999999</v>
      </c>
      <c r="DQ14" s="46">
        <v>-0.37</v>
      </c>
      <c r="DS14" s="47">
        <v>-1.7080000000000002</v>
      </c>
      <c r="DT14" s="47">
        <v>0.223</v>
      </c>
      <c r="DU14" s="49"/>
      <c r="DV14" s="46">
        <v>-2.1360000000000001</v>
      </c>
      <c r="DW14" s="46">
        <v>-0.14699999999999999</v>
      </c>
      <c r="DY14" s="47">
        <v>-8.4439999999999991</v>
      </c>
      <c r="DZ14" s="47">
        <v>-1.2989999999999999</v>
      </c>
      <c r="EA14" s="49"/>
      <c r="EB14" s="46">
        <v>-10.58</v>
      </c>
      <c r="EC14" s="46">
        <v>-1.446</v>
      </c>
      <c r="EE14" s="47">
        <f t="shared" si="0"/>
        <v>1.6600000000000001</v>
      </c>
      <c r="EF14" s="47">
        <f t="shared" si="0"/>
        <v>0.11899999999999999</v>
      </c>
      <c r="EG14" s="49"/>
      <c r="EH14" s="46">
        <f t="shared" si="1"/>
        <v>-8.92</v>
      </c>
      <c r="EI14" s="46">
        <v>-1.327</v>
      </c>
      <c r="EK14" s="47">
        <f t="shared" si="2"/>
        <v>-0.37</v>
      </c>
      <c r="EL14" s="47">
        <v>-0.17199999999999999</v>
      </c>
      <c r="EN14" s="47">
        <f t="shared" si="3"/>
        <v>0.223</v>
      </c>
      <c r="EO14" s="47">
        <v>-1.8030000000000002</v>
      </c>
    </row>
    <row r="15" spans="2:145" s="3" customFormat="1" ht="5.0999999999999996" customHeight="1">
      <c r="B15" s="13"/>
      <c r="C15" s="46"/>
      <c r="D15" s="46"/>
      <c r="E15" s="46"/>
      <c r="F15" s="46"/>
      <c r="G15" s="48"/>
      <c r="H15" s="46"/>
      <c r="I15" s="46"/>
      <c r="J15" s="48"/>
      <c r="K15" s="46"/>
      <c r="L15" s="46"/>
      <c r="M15" s="48"/>
      <c r="N15" s="46"/>
      <c r="O15" s="46"/>
      <c r="P15" s="48"/>
      <c r="Q15" s="46"/>
      <c r="R15" s="46"/>
      <c r="S15" s="49"/>
      <c r="T15" s="46"/>
      <c r="U15" s="46"/>
      <c r="V15" s="48"/>
      <c r="W15" s="46"/>
      <c r="X15" s="46"/>
      <c r="Y15" s="49"/>
      <c r="Z15" s="46"/>
      <c r="AA15" s="46"/>
      <c r="AB15" s="48"/>
      <c r="AC15" s="46"/>
      <c r="AD15" s="46"/>
      <c r="AE15" s="49"/>
      <c r="AF15" s="46"/>
      <c r="AG15" s="46"/>
      <c r="AI15" s="46"/>
      <c r="AJ15" s="46"/>
      <c r="AL15" s="46"/>
      <c r="AM15" s="46"/>
      <c r="AN15" s="49"/>
      <c r="AO15" s="46"/>
      <c r="AP15" s="46"/>
      <c r="AR15" s="46"/>
      <c r="AS15" s="46"/>
      <c r="AT15" s="49"/>
      <c r="AU15" s="46"/>
      <c r="AV15" s="46"/>
      <c r="AX15" s="46"/>
      <c r="AY15" s="46"/>
      <c r="AZ15" s="49"/>
      <c r="BA15" s="46"/>
      <c r="BB15" s="46"/>
      <c r="BD15" s="46"/>
      <c r="BE15" s="46"/>
      <c r="BG15" s="46"/>
      <c r="BH15" s="46"/>
      <c r="BI15" s="49"/>
      <c r="BJ15" s="46"/>
      <c r="BK15" s="46"/>
      <c r="BM15" s="46"/>
      <c r="BN15" s="46"/>
      <c r="BP15" s="46"/>
      <c r="BQ15" s="46"/>
      <c r="BS15" s="46"/>
      <c r="BT15" s="46"/>
      <c r="BV15" s="46"/>
      <c r="BW15" s="46"/>
      <c r="BZ15" s="46"/>
      <c r="CA15" s="46"/>
      <c r="CB15" s="49"/>
      <c r="CC15" s="46"/>
      <c r="CD15" s="46"/>
      <c r="CE15" s="49"/>
      <c r="CF15" s="46"/>
      <c r="CG15" s="46"/>
      <c r="CH15" s="49"/>
      <c r="CI15" s="46"/>
      <c r="CJ15" s="46"/>
      <c r="CK15" s="49"/>
      <c r="CL15" s="46"/>
      <c r="CM15" s="46"/>
      <c r="CN15" s="49"/>
      <c r="CO15" s="46"/>
      <c r="CP15" s="46"/>
      <c r="CQ15" s="49"/>
      <c r="CR15" s="46"/>
      <c r="CS15" s="46"/>
      <c r="CU15" s="46"/>
      <c r="CV15" s="46"/>
      <c r="CX15" s="46"/>
      <c r="CY15" s="46"/>
      <c r="CZ15" s="49"/>
      <c r="DA15" s="46"/>
      <c r="DB15" s="46"/>
      <c r="DD15" s="46"/>
      <c r="DE15" s="46"/>
      <c r="DF15" s="49"/>
      <c r="DG15" s="46"/>
      <c r="DH15" s="46"/>
      <c r="DJ15" s="46"/>
      <c r="DK15" s="46"/>
      <c r="DL15" s="49"/>
      <c r="DM15" s="46"/>
      <c r="DN15" s="46"/>
      <c r="DP15" s="46"/>
      <c r="DQ15" s="46"/>
      <c r="DS15" s="46"/>
      <c r="DT15" s="46"/>
      <c r="DU15" s="49"/>
      <c r="DV15" s="46"/>
      <c r="DW15" s="46"/>
      <c r="DY15" s="46"/>
      <c r="DZ15" s="46"/>
      <c r="EA15" s="49"/>
      <c r="EB15" s="46"/>
      <c r="EC15" s="46"/>
      <c r="EE15" s="46"/>
      <c r="EF15" s="46"/>
      <c r="EG15" s="49"/>
      <c r="EH15" s="46"/>
      <c r="EI15" s="46"/>
      <c r="EK15" s="46"/>
      <c r="EL15" s="46"/>
      <c r="EN15" s="46"/>
      <c r="EO15" s="46"/>
    </row>
    <row r="16" spans="2:145">
      <c r="B16" s="97" t="s">
        <v>190</v>
      </c>
      <c r="C16" s="113">
        <v>81.900000000000006</v>
      </c>
      <c r="D16" s="113">
        <v>77.099999999999994</v>
      </c>
      <c r="E16" s="113">
        <v>72.3</v>
      </c>
      <c r="F16" s="113">
        <v>52.942999999999998</v>
      </c>
      <c r="G16" s="61"/>
      <c r="H16" s="113">
        <v>28.8</v>
      </c>
      <c r="I16" s="113">
        <v>15.4</v>
      </c>
      <c r="J16" s="61"/>
      <c r="K16" s="113">
        <v>32.996999999999993</v>
      </c>
      <c r="L16" s="113">
        <v>46.586000000000006</v>
      </c>
      <c r="M16" s="61"/>
      <c r="N16" s="113">
        <v>1.6190929717170808</v>
      </c>
      <c r="O16" s="113">
        <v>-15.57909696594114</v>
      </c>
      <c r="P16" s="61"/>
      <c r="Q16" s="113">
        <v>15.257907028282917</v>
      </c>
      <c r="R16" s="113">
        <v>22.760096965941138</v>
      </c>
      <c r="S16" s="61"/>
      <c r="T16" s="113">
        <v>16.876999999999999</v>
      </c>
      <c r="U16" s="113">
        <v>7.1809999999999965</v>
      </c>
      <c r="V16" s="61"/>
      <c r="W16" s="113">
        <v>29.709</v>
      </c>
      <c r="X16" s="113">
        <v>11.051000000000004</v>
      </c>
      <c r="Y16" s="61"/>
      <c r="Z16" s="113">
        <v>46.586000000000006</v>
      </c>
      <c r="AA16" s="113">
        <v>18.231999999999999</v>
      </c>
      <c r="AB16" s="61"/>
      <c r="AC16" s="113">
        <v>6.3570000000000064</v>
      </c>
      <c r="AD16" s="113">
        <v>31.356843484871781</v>
      </c>
      <c r="AE16" s="61"/>
      <c r="AF16" s="113">
        <v>52.942999999999998</v>
      </c>
      <c r="AG16" s="113">
        <v>49.588843484871781</v>
      </c>
      <c r="AI16" s="113">
        <v>-15.57909696594114</v>
      </c>
      <c r="AJ16" s="113">
        <v>33.920479603648232</v>
      </c>
      <c r="AL16" s="113">
        <v>22.760096965941138</v>
      </c>
      <c r="AM16" s="113">
        <v>39.83192598865412</v>
      </c>
      <c r="AN16" s="61"/>
      <c r="AO16" s="113">
        <v>7.1809999999999965</v>
      </c>
      <c r="AP16" s="113">
        <v>73.752405592302352</v>
      </c>
      <c r="AR16" s="113">
        <v>11.051000000000004</v>
      </c>
      <c r="AS16" s="113">
        <v>48.653388938966103</v>
      </c>
      <c r="AT16" s="61"/>
      <c r="AU16" s="113">
        <v>18.231999999999999</v>
      </c>
      <c r="AV16" s="113">
        <v>122.40579453126843</v>
      </c>
      <c r="AX16" s="113">
        <v>31.356843484871781</v>
      </c>
      <c r="AY16" s="113">
        <v>76.224837961095162</v>
      </c>
      <c r="AZ16" s="61"/>
      <c r="BA16" s="113">
        <v>49.588843484871781</v>
      </c>
      <c r="BB16" s="113">
        <v>198.63063249236356</v>
      </c>
      <c r="BD16" s="113">
        <v>33.920479603648232</v>
      </c>
      <c r="BE16" s="113">
        <v>24.858189803588253</v>
      </c>
      <c r="BG16" s="113">
        <v>39.83192598865412</v>
      </c>
      <c r="BH16" s="113">
        <v>40.274086257599642</v>
      </c>
      <c r="BI16" s="61"/>
      <c r="BJ16" s="113">
        <v>73.752405592302352</v>
      </c>
      <c r="BK16" s="113">
        <v>65.132276061187895</v>
      </c>
      <c r="BM16" s="113">
        <v>48.653388938966103</v>
      </c>
      <c r="BN16" s="113">
        <v>38.350047246070829</v>
      </c>
      <c r="BP16" s="113">
        <v>122.40579453126843</v>
      </c>
      <c r="BQ16" s="113">
        <v>103.48232330725872</v>
      </c>
      <c r="BS16" s="113">
        <v>76.224837961095162</v>
      </c>
      <c r="BT16" s="113">
        <v>56.071676692741278</v>
      </c>
      <c r="BV16" s="113">
        <v>198.63063249236356</v>
      </c>
      <c r="BW16" s="113">
        <v>159.554</v>
      </c>
      <c r="BZ16" s="113">
        <v>24.858189803588253</v>
      </c>
      <c r="CA16" s="113">
        <v>55.294999999999987</v>
      </c>
      <c r="CB16" s="61"/>
      <c r="CC16" s="113">
        <v>40.274086257599642</v>
      </c>
      <c r="CD16" s="113">
        <v>26.673000000000016</v>
      </c>
      <c r="CE16" s="61"/>
      <c r="CF16" s="113">
        <v>65.132276061187895</v>
      </c>
      <c r="CG16" s="113">
        <v>81.968000000000004</v>
      </c>
      <c r="CH16" s="61"/>
      <c r="CI16" s="113">
        <v>38.350047246070808</v>
      </c>
      <c r="CJ16" s="113">
        <v>50.54</v>
      </c>
      <c r="CK16" s="61"/>
      <c r="CL16" s="113">
        <v>103.48232330725872</v>
      </c>
      <c r="CM16" s="113">
        <v>132.50800000000001</v>
      </c>
      <c r="CN16" s="61"/>
      <c r="CO16" s="113">
        <v>56.071676692741278</v>
      </c>
      <c r="CP16" s="113">
        <v>27.108629999999984</v>
      </c>
      <c r="CQ16" s="61"/>
      <c r="CR16" s="113">
        <v>159.554</v>
      </c>
      <c r="CS16" s="113">
        <v>159.61662999999996</v>
      </c>
      <c r="CU16" s="113">
        <v>55.294999999999987</v>
      </c>
      <c r="CV16" s="113">
        <v>58.029690000000002</v>
      </c>
      <c r="CX16" s="113">
        <v>26.673000000000016</v>
      </c>
      <c r="CY16" s="113">
        <v>32.92828999999999</v>
      </c>
      <c r="CZ16" s="61"/>
      <c r="DA16" s="113">
        <v>81.968000000000004</v>
      </c>
      <c r="DB16" s="113">
        <v>90.957980000000006</v>
      </c>
      <c r="DD16" s="113">
        <v>50.54</v>
      </c>
      <c r="DE16" s="113">
        <v>48.657730000000001</v>
      </c>
      <c r="DF16" s="61"/>
      <c r="DG16" s="113">
        <v>132.50800000000001</v>
      </c>
      <c r="DH16" s="113">
        <v>139.61570999999998</v>
      </c>
      <c r="DJ16" s="113">
        <v>27.108629999999984</v>
      </c>
      <c r="DK16" s="113">
        <v>69.779989999999984</v>
      </c>
      <c r="DL16" s="61"/>
      <c r="DM16" s="113">
        <v>159.61662999999996</v>
      </c>
      <c r="DN16" s="113">
        <v>209.39570000000001</v>
      </c>
      <c r="DP16" s="113">
        <v>58.029690000000002</v>
      </c>
      <c r="DQ16" s="113">
        <v>60.11157</v>
      </c>
      <c r="DS16" s="113">
        <v>32.92828999999999</v>
      </c>
      <c r="DT16" s="113">
        <v>45.266509999999997</v>
      </c>
      <c r="DU16" s="61"/>
      <c r="DV16" s="113">
        <v>90.957980000000006</v>
      </c>
      <c r="DW16" s="113">
        <v>105.37808</v>
      </c>
      <c r="DY16" s="113">
        <v>48.657730000000001</v>
      </c>
      <c r="DZ16" s="113">
        <v>54.304919999999989</v>
      </c>
      <c r="EA16" s="61"/>
      <c r="EB16" s="113">
        <v>139.61570999999998</v>
      </c>
      <c r="EC16" s="113">
        <v>159.68299999999999</v>
      </c>
      <c r="EE16" s="113">
        <f>SUM(EE9:EE15)</f>
        <v>69.779989999999984</v>
      </c>
      <c r="EF16" s="113">
        <f>SUM(EF9:EF15)</f>
        <v>71.925280000000001</v>
      </c>
      <c r="EG16" s="61"/>
      <c r="EH16" s="113">
        <f t="shared" si="1"/>
        <v>209.39570000000001</v>
      </c>
      <c r="EI16" s="113">
        <v>231.60827999999995</v>
      </c>
      <c r="EK16" s="113">
        <f t="shared" si="2"/>
        <v>60.11157</v>
      </c>
      <c r="EL16" s="113">
        <v>51.926000000000002</v>
      </c>
      <c r="EN16" s="113">
        <f t="shared" ref="EN16" si="4">DT16</f>
        <v>45.266509999999997</v>
      </c>
      <c r="EO16" s="113">
        <v>24.580999999999996</v>
      </c>
    </row>
    <row r="17" spans="2:145" s="9" customFormat="1">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I17" s="50"/>
      <c r="AJ17" s="50"/>
      <c r="AL17" s="50"/>
      <c r="AM17" s="50"/>
      <c r="AN17" s="50"/>
      <c r="AO17" s="50"/>
      <c r="AP17" s="50"/>
      <c r="AR17" s="50"/>
      <c r="AS17" s="50"/>
      <c r="AT17" s="50"/>
      <c r="AU17" s="50"/>
      <c r="AV17" s="50"/>
      <c r="AX17" s="50"/>
      <c r="AY17" s="50"/>
      <c r="AZ17" s="50"/>
      <c r="BA17" s="50"/>
      <c r="BB17" s="50"/>
      <c r="BD17" s="50"/>
      <c r="BE17" s="50"/>
      <c r="BG17" s="50"/>
      <c r="BH17" s="50"/>
      <c r="BI17" s="50"/>
      <c r="BJ17" s="50"/>
      <c r="BK17" s="50"/>
      <c r="BM17" s="50"/>
      <c r="BN17" s="50"/>
      <c r="BP17" s="50"/>
      <c r="BQ17" s="50"/>
      <c r="BS17" s="50"/>
      <c r="BT17" s="50"/>
      <c r="BV17" s="50"/>
      <c r="BW17" s="50"/>
      <c r="BZ17" s="50"/>
      <c r="CA17" s="50"/>
      <c r="CB17" s="50"/>
      <c r="CC17" s="50"/>
      <c r="CD17" s="50"/>
      <c r="CE17" s="50"/>
      <c r="CF17" s="50"/>
      <c r="CG17" s="50"/>
      <c r="CH17" s="50"/>
      <c r="CI17" s="50"/>
      <c r="CJ17" s="50"/>
      <c r="CK17" s="50"/>
      <c r="CL17" s="50"/>
      <c r="CM17" s="50"/>
      <c r="CN17" s="50"/>
      <c r="CO17" s="50"/>
      <c r="CP17" s="50"/>
      <c r="CQ17" s="50"/>
      <c r="CR17" s="50"/>
      <c r="CS17" s="50"/>
      <c r="CU17" s="50"/>
      <c r="CV17" s="50"/>
      <c r="CX17" s="50"/>
      <c r="CY17" s="50"/>
      <c r="CZ17" s="50"/>
      <c r="DA17" s="50"/>
      <c r="DB17" s="50"/>
      <c r="DD17" s="50"/>
      <c r="DE17" s="50"/>
      <c r="DF17" s="50"/>
      <c r="DG17" s="50"/>
      <c r="DH17" s="50"/>
      <c r="DJ17" s="50"/>
      <c r="DK17" s="50"/>
      <c r="DL17" s="50"/>
      <c r="DM17" s="50"/>
      <c r="DN17" s="50"/>
      <c r="DP17" s="50"/>
      <c r="DQ17" s="50"/>
      <c r="DS17" s="50"/>
      <c r="DT17" s="50"/>
      <c r="DU17" s="50"/>
      <c r="DV17" s="50"/>
      <c r="DW17" s="50"/>
      <c r="DY17" s="50"/>
      <c r="DZ17" s="50"/>
      <c r="EA17" s="50"/>
      <c r="EB17" s="50"/>
      <c r="EC17" s="50"/>
      <c r="EE17" s="50"/>
      <c r="EF17" s="50"/>
      <c r="EG17" s="50"/>
      <c r="EH17" s="50"/>
      <c r="EI17" s="50"/>
      <c r="EK17" s="50"/>
      <c r="EL17" s="50"/>
      <c r="EN17" s="50"/>
      <c r="EO17" s="50"/>
    </row>
    <row r="18" spans="2:145">
      <c r="B18" s="8" t="s">
        <v>191</v>
      </c>
      <c r="C18" s="50"/>
      <c r="D18" s="50"/>
      <c r="E18" s="50"/>
      <c r="F18" s="50"/>
      <c r="G18" s="41"/>
      <c r="H18" s="34"/>
      <c r="I18" s="34"/>
      <c r="J18" s="41"/>
      <c r="K18" s="34"/>
      <c r="L18" s="34"/>
      <c r="M18" s="41"/>
      <c r="N18" s="34"/>
      <c r="O18" s="34"/>
      <c r="P18" s="41"/>
      <c r="Q18" s="34"/>
      <c r="R18" s="34"/>
      <c r="S18" s="41"/>
      <c r="T18" s="34"/>
      <c r="U18" s="34"/>
      <c r="V18" s="41"/>
      <c r="W18" s="34"/>
      <c r="X18" s="34"/>
      <c r="Y18" s="41"/>
      <c r="Z18" s="34"/>
      <c r="AA18" s="34"/>
      <c r="AB18" s="41"/>
      <c r="AC18" s="34"/>
      <c r="AD18" s="34"/>
      <c r="AE18" s="41"/>
      <c r="AF18" s="34"/>
      <c r="AG18" s="34"/>
      <c r="AI18" s="34"/>
      <c r="AJ18" s="34"/>
      <c r="AL18" s="34"/>
      <c r="AM18" s="34"/>
      <c r="AN18" s="41"/>
      <c r="AO18" s="34"/>
      <c r="AP18" s="34"/>
      <c r="AR18" s="34"/>
      <c r="AS18" s="34"/>
      <c r="AT18" s="41"/>
      <c r="AU18" s="34"/>
      <c r="AV18" s="34"/>
      <c r="AX18" s="34"/>
      <c r="AY18" s="34"/>
      <c r="AZ18" s="41"/>
      <c r="BA18" s="34"/>
      <c r="BB18" s="34"/>
      <c r="BD18" s="34"/>
      <c r="BE18" s="34"/>
      <c r="BG18" s="34"/>
      <c r="BH18" s="34"/>
      <c r="BI18" s="41"/>
      <c r="BJ18" s="34"/>
      <c r="BK18" s="34"/>
      <c r="BM18" s="34"/>
      <c r="BN18" s="34"/>
      <c r="BP18" s="34"/>
      <c r="BQ18" s="34"/>
      <c r="BS18" s="34"/>
      <c r="BT18" s="34"/>
      <c r="BV18" s="34"/>
      <c r="BW18" s="34"/>
      <c r="BZ18" s="34"/>
      <c r="CA18" s="34"/>
      <c r="CB18" s="41"/>
      <c r="CC18" s="34"/>
      <c r="CD18" s="34"/>
      <c r="CE18" s="41"/>
      <c r="CF18" s="34"/>
      <c r="CG18" s="34"/>
      <c r="CH18" s="41"/>
      <c r="CI18" s="34"/>
      <c r="CJ18" s="34"/>
      <c r="CK18" s="41"/>
      <c r="CL18" s="34"/>
      <c r="CM18" s="34"/>
      <c r="CN18" s="41"/>
      <c r="CO18" s="34"/>
      <c r="CP18" s="34"/>
      <c r="CQ18" s="41"/>
      <c r="CR18" s="34"/>
      <c r="CS18" s="34"/>
      <c r="CU18" s="34"/>
      <c r="CV18" s="34"/>
      <c r="CX18" s="34"/>
      <c r="CY18" s="34"/>
      <c r="CZ18" s="41"/>
      <c r="DA18" s="34"/>
      <c r="DB18" s="34"/>
      <c r="DD18" s="34"/>
      <c r="DE18" s="34"/>
      <c r="DF18" s="41"/>
      <c r="DG18" s="34"/>
      <c r="DH18" s="34"/>
      <c r="DJ18" s="34"/>
      <c r="DK18" s="34"/>
      <c r="DL18" s="41"/>
      <c r="DM18" s="34"/>
      <c r="DN18" s="34"/>
      <c r="DP18" s="34"/>
      <c r="DQ18" s="34"/>
      <c r="DS18" s="34"/>
      <c r="DT18" s="34"/>
      <c r="DU18" s="41"/>
      <c r="DV18" s="34"/>
      <c r="DW18" s="34"/>
      <c r="DY18" s="34"/>
      <c r="DZ18" s="34"/>
      <c r="EA18" s="41"/>
      <c r="EB18" s="34"/>
      <c r="EC18" s="34"/>
      <c r="EE18" s="34"/>
      <c r="EF18" s="34"/>
      <c r="EG18" s="41"/>
      <c r="EH18" s="34"/>
      <c r="EI18" s="34"/>
      <c r="EK18" s="34"/>
      <c r="EL18" s="34"/>
      <c r="EN18" s="34"/>
      <c r="EO18" s="34"/>
    </row>
    <row r="19" spans="2:145" s="3" customFormat="1">
      <c r="B19" s="3" t="s">
        <v>192</v>
      </c>
      <c r="C19" s="46">
        <v>2.5</v>
      </c>
      <c r="D19" s="46">
        <v>1.9</v>
      </c>
      <c r="E19" s="46">
        <v>4.5999999999999996</v>
      </c>
      <c r="F19" s="46">
        <v>3.2349999999999999</v>
      </c>
      <c r="G19" s="48"/>
      <c r="H19" s="50">
        <v>1.9</v>
      </c>
      <c r="I19" s="50">
        <v>0.4</v>
      </c>
      <c r="J19" s="48"/>
      <c r="K19" s="50">
        <v>2.0299999999999998</v>
      </c>
      <c r="L19" s="50">
        <v>1.546</v>
      </c>
      <c r="M19" s="48"/>
      <c r="N19" s="50">
        <v>0.58281295999999994</v>
      </c>
      <c r="O19" s="50">
        <v>0.87519847000000006</v>
      </c>
      <c r="P19" s="48"/>
      <c r="Q19" s="50">
        <v>-0.15881295999999995</v>
      </c>
      <c r="R19" s="50">
        <v>0.41780152999999987</v>
      </c>
      <c r="S19" s="49"/>
      <c r="T19" s="50">
        <v>0.42399999999999999</v>
      </c>
      <c r="U19" s="50">
        <v>1.2929999999999999</v>
      </c>
      <c r="V19" s="48"/>
      <c r="W19" s="50">
        <v>1.1220000000000001</v>
      </c>
      <c r="X19" s="50">
        <v>1.6950000000000001</v>
      </c>
      <c r="Y19" s="49"/>
      <c r="Z19" s="50">
        <v>1.546</v>
      </c>
      <c r="AA19" s="50">
        <v>2.988</v>
      </c>
      <c r="AB19" s="48"/>
      <c r="AC19" s="50">
        <v>1.6889999999999998</v>
      </c>
      <c r="AD19" s="50">
        <v>-1.4567440299999994</v>
      </c>
      <c r="AE19" s="49"/>
      <c r="AF19" s="50">
        <v>3.2349999999999999</v>
      </c>
      <c r="AG19" s="50">
        <v>1.5312559700000006</v>
      </c>
      <c r="AI19" s="50">
        <v>0.87519847000000006</v>
      </c>
      <c r="AJ19" s="50">
        <v>4.664612801501155E-2</v>
      </c>
      <c r="AL19" s="50">
        <v>0.41780152999999987</v>
      </c>
      <c r="AM19" s="50">
        <v>1.0012111800000147</v>
      </c>
      <c r="AN19" s="49"/>
      <c r="AO19" s="50">
        <v>1.2929999999999999</v>
      </c>
      <c r="AP19" s="50">
        <v>1.0478573080150262</v>
      </c>
      <c r="AR19" s="50">
        <v>1.6950000000000001</v>
      </c>
      <c r="AS19" s="50">
        <v>4.1035751984974445E-2</v>
      </c>
      <c r="AT19" s="49"/>
      <c r="AU19" s="50">
        <v>2.988</v>
      </c>
      <c r="AV19" s="50">
        <v>1.0888930600000006</v>
      </c>
      <c r="AX19" s="50">
        <v>-1.4567440299999994</v>
      </c>
      <c r="AY19" s="50">
        <v>8.5777351900000003</v>
      </c>
      <c r="AZ19" s="49"/>
      <c r="BA19" s="50">
        <v>1.5312559700000006</v>
      </c>
      <c r="BB19" s="50">
        <v>9.6666282500000005</v>
      </c>
      <c r="BD19" s="50">
        <v>4.664612801501155E-2</v>
      </c>
      <c r="BE19" s="50">
        <v>1.18894509</v>
      </c>
      <c r="BG19" s="50">
        <v>1.0012111800000147</v>
      </c>
      <c r="BH19" s="50">
        <v>2.666457000000011E-2</v>
      </c>
      <c r="BI19" s="49"/>
      <c r="BJ19" s="50">
        <v>1.0478573080150262</v>
      </c>
      <c r="BK19" s="50">
        <v>1.2156096600000001</v>
      </c>
      <c r="BM19" s="50">
        <v>4.1035751984974445E-2</v>
      </c>
      <c r="BN19" s="50">
        <v>0.2919269099999986</v>
      </c>
      <c r="BP19" s="50">
        <v>1.0888930600000006</v>
      </c>
      <c r="BQ19" s="50">
        <v>1.5075365699999987</v>
      </c>
      <c r="BS19" s="50">
        <v>8.5777351900000003</v>
      </c>
      <c r="BT19" s="50">
        <v>0.15946343000000129</v>
      </c>
      <c r="BV19" s="50">
        <v>9.6666282500000005</v>
      </c>
      <c r="BW19" s="50">
        <v>1.667</v>
      </c>
      <c r="BZ19" s="50">
        <v>1.18894509</v>
      </c>
      <c r="CA19" s="50">
        <v>0.63200000000000001</v>
      </c>
      <c r="CB19" s="49"/>
      <c r="CC19" s="50">
        <v>2.666457000000011E-2</v>
      </c>
      <c r="CD19" s="50">
        <v>2.6179999999999999</v>
      </c>
      <c r="CE19" s="49"/>
      <c r="CF19" s="50">
        <v>1.2156096600000001</v>
      </c>
      <c r="CG19" s="50">
        <v>3.25</v>
      </c>
      <c r="CH19" s="49"/>
      <c r="CI19" s="50">
        <v>0.2919269099999986</v>
      </c>
      <c r="CJ19" s="47">
        <v>0.17399999999999993</v>
      </c>
      <c r="CK19" s="49"/>
      <c r="CL19" s="50">
        <v>1.5075365699999987</v>
      </c>
      <c r="CM19" s="50">
        <v>3.4239999999999999</v>
      </c>
      <c r="CN19" s="49"/>
      <c r="CO19" s="50">
        <v>0.15946343000000129</v>
      </c>
      <c r="CP19" s="47">
        <v>1.1700000000000004</v>
      </c>
      <c r="CQ19" s="49"/>
      <c r="CR19" s="50">
        <v>1.667</v>
      </c>
      <c r="CS19" s="50">
        <v>4.5940000000000003</v>
      </c>
      <c r="CU19" s="50">
        <v>0.63200000000000001</v>
      </c>
      <c r="CV19" s="50">
        <v>0.63900000000000001</v>
      </c>
      <c r="CX19" s="50">
        <v>2.6179999999999999</v>
      </c>
      <c r="CY19" s="47">
        <v>3.7000000000000033E-2</v>
      </c>
      <c r="CZ19" s="49"/>
      <c r="DA19" s="50">
        <v>3.25</v>
      </c>
      <c r="DB19" s="50">
        <v>0.67600000000000005</v>
      </c>
      <c r="DD19" s="47">
        <v>0.17399999999999993</v>
      </c>
      <c r="DE19" s="47">
        <v>0.32899999999999985</v>
      </c>
      <c r="DF19" s="49"/>
      <c r="DG19" s="50">
        <v>3.4239999999999999</v>
      </c>
      <c r="DH19" s="50">
        <v>1.0049999999999999</v>
      </c>
      <c r="DJ19" s="47">
        <v>1.1700000000000004</v>
      </c>
      <c r="DK19" s="47">
        <v>6.4000000000000057E-2</v>
      </c>
      <c r="DL19" s="49"/>
      <c r="DM19" s="50">
        <v>4.5940000000000003</v>
      </c>
      <c r="DN19" s="50">
        <v>1.069</v>
      </c>
      <c r="DP19" s="47">
        <v>0.63900000000000001</v>
      </c>
      <c r="DQ19" s="50">
        <v>0.13700000000000001</v>
      </c>
      <c r="DS19" s="47">
        <v>3.7000000000000033E-2</v>
      </c>
      <c r="DT19" s="47">
        <v>9.8999999999999977E-2</v>
      </c>
      <c r="DU19" s="49"/>
      <c r="DV19" s="50">
        <v>0.67600000000000005</v>
      </c>
      <c r="DW19" s="50">
        <v>0.23599999999999999</v>
      </c>
      <c r="DY19" s="47">
        <v>0.32899999999999985</v>
      </c>
      <c r="DZ19" s="47">
        <v>0.30400000000000005</v>
      </c>
      <c r="EA19" s="49"/>
      <c r="EB19" s="50">
        <v>1.0049999999999999</v>
      </c>
      <c r="EC19" s="50">
        <v>0.54</v>
      </c>
      <c r="EE19" s="47">
        <f t="shared" ref="EE19:EF23" si="5">EH19-EB19</f>
        <v>6.4000000000000057E-2</v>
      </c>
      <c r="EF19" s="47">
        <f t="shared" si="5"/>
        <v>1.004</v>
      </c>
      <c r="EG19" s="49"/>
      <c r="EH19" s="50">
        <f t="shared" si="1"/>
        <v>1.069</v>
      </c>
      <c r="EI19" s="50">
        <v>1.544</v>
      </c>
      <c r="EK19" s="47">
        <f t="shared" ref="EK19:EK23" si="6">DQ19</f>
        <v>0.13700000000000001</v>
      </c>
      <c r="EL19" s="47">
        <v>1.7999999999999999E-2</v>
      </c>
      <c r="EN19" s="47">
        <f t="shared" ref="EN19:EN23" si="7">DT19</f>
        <v>9.8999999999999977E-2</v>
      </c>
      <c r="EO19" s="47">
        <v>0.46799999999999997</v>
      </c>
    </row>
    <row r="20" spans="2:145">
      <c r="B20" s="153" t="s">
        <v>193</v>
      </c>
      <c r="C20" s="34">
        <v>-61.5</v>
      </c>
      <c r="D20" s="34">
        <v>-48.8</v>
      </c>
      <c r="E20" s="34">
        <v>-41.4</v>
      </c>
      <c r="F20" s="46">
        <v>-35.911000000000001</v>
      </c>
      <c r="G20" s="37"/>
      <c r="H20" s="62">
        <v>-17.7</v>
      </c>
      <c r="I20" s="62">
        <v>-11.5</v>
      </c>
      <c r="J20" s="37"/>
      <c r="K20" s="62">
        <v>-21.238</v>
      </c>
      <c r="L20" s="62">
        <v>-21.157</v>
      </c>
      <c r="M20" s="37"/>
      <c r="N20" s="62">
        <v>-3.3207650316630546</v>
      </c>
      <c r="O20" s="62">
        <v>-9.0070804700000142</v>
      </c>
      <c r="P20" s="37"/>
      <c r="Q20" s="62">
        <v>-7.5702349683369459</v>
      </c>
      <c r="R20" s="62">
        <v>-11.831919529999984</v>
      </c>
      <c r="S20" s="123"/>
      <c r="T20" s="62">
        <v>-10.891</v>
      </c>
      <c r="U20" s="62">
        <v>-20.838999999999999</v>
      </c>
      <c r="V20" s="37"/>
      <c r="W20" s="62">
        <v>-10.266</v>
      </c>
      <c r="X20" s="62">
        <v>-13.535000000000004</v>
      </c>
      <c r="Y20" s="123"/>
      <c r="Z20" s="62">
        <v>-21.157</v>
      </c>
      <c r="AA20" s="62">
        <v>-34.374000000000002</v>
      </c>
      <c r="AB20" s="37"/>
      <c r="AC20" s="62">
        <v>-14.754000000000001</v>
      </c>
      <c r="AD20" s="62">
        <v>-34.050901493768343</v>
      </c>
      <c r="AE20" s="123"/>
      <c r="AF20" s="62">
        <v>-35.911000000000001</v>
      </c>
      <c r="AG20" s="62">
        <v>-68.424901493768346</v>
      </c>
      <c r="AI20" s="62">
        <v>-9.0070804700000142</v>
      </c>
      <c r="AJ20" s="62">
        <v>-13.842090038014907</v>
      </c>
      <c r="AL20" s="62">
        <v>-11.831919529999984</v>
      </c>
      <c r="AM20" s="62">
        <v>-20.015681830000069</v>
      </c>
      <c r="AN20" s="123"/>
      <c r="AO20" s="62">
        <v>-20.838999999999999</v>
      </c>
      <c r="AP20" s="62">
        <v>-33.857771868014979</v>
      </c>
      <c r="AR20" s="62">
        <v>-13.535000000000004</v>
      </c>
      <c r="AS20" s="62">
        <v>-24.747446002866894</v>
      </c>
      <c r="AT20" s="123"/>
      <c r="AU20" s="62">
        <v>-34.374000000000002</v>
      </c>
      <c r="AV20" s="62">
        <v>-58.605217870881873</v>
      </c>
      <c r="AX20" s="62">
        <v>-34.050901493768343</v>
      </c>
      <c r="AY20" s="62">
        <v>-47.337123574458076</v>
      </c>
      <c r="AZ20" s="123"/>
      <c r="BA20" s="62">
        <v>-68.424901493768346</v>
      </c>
      <c r="BB20" s="62">
        <v>-105.94234144533995</v>
      </c>
      <c r="BD20" s="62">
        <v>-13.842090038014907</v>
      </c>
      <c r="BE20" s="62">
        <v>-15.780143435187776</v>
      </c>
      <c r="BG20" s="62">
        <v>-20.015681830000069</v>
      </c>
      <c r="BH20" s="62">
        <v>-24.381823634000135</v>
      </c>
      <c r="BI20" s="123"/>
      <c r="BJ20" s="62">
        <v>-33.857771868014979</v>
      </c>
      <c r="BK20" s="62">
        <v>-40.161967069187909</v>
      </c>
      <c r="BM20" s="62">
        <v>-24.747446002866894</v>
      </c>
      <c r="BN20" s="62">
        <v>-25.440367644765104</v>
      </c>
      <c r="BP20" s="62">
        <v>-58.605217870881873</v>
      </c>
      <c r="BQ20" s="62">
        <v>-65.602334713953013</v>
      </c>
      <c r="BS20" s="62">
        <v>-47.337123574458076</v>
      </c>
      <c r="BT20" s="62">
        <v>-31.794665286046992</v>
      </c>
      <c r="BV20" s="62">
        <v>-105.94234144533995</v>
      </c>
      <c r="BW20" s="62">
        <v>-97.397000000000006</v>
      </c>
      <c r="BZ20" s="62">
        <v>-15.780143435187776</v>
      </c>
      <c r="CA20" s="62">
        <v>-39.164000000000001</v>
      </c>
      <c r="CB20" s="123"/>
      <c r="CC20" s="62">
        <v>-24.381823634000135</v>
      </c>
      <c r="CD20" s="62">
        <v>-14.929000000000002</v>
      </c>
      <c r="CE20" s="123"/>
      <c r="CF20" s="62">
        <v>-40.161967069187909</v>
      </c>
      <c r="CG20" s="62">
        <v>-54.093000000000004</v>
      </c>
      <c r="CH20" s="123"/>
      <c r="CI20" s="50">
        <v>-25.440367644765104</v>
      </c>
      <c r="CJ20" s="47">
        <v>-28.516999999999996</v>
      </c>
      <c r="CK20" s="123"/>
      <c r="CL20" s="50">
        <v>-65.602334713953013</v>
      </c>
      <c r="CM20" s="62">
        <v>-82.61</v>
      </c>
      <c r="CN20" s="123"/>
      <c r="CO20" s="50">
        <v>-31.794665286046992</v>
      </c>
      <c r="CP20" s="47">
        <v>-21.135999999999996</v>
      </c>
      <c r="CQ20" s="123"/>
      <c r="CR20" s="50">
        <v>-97.397000000000006</v>
      </c>
      <c r="CS20" s="62">
        <v>-103.746</v>
      </c>
      <c r="CU20" s="62">
        <v>-39.164000000000001</v>
      </c>
      <c r="CV20" s="62">
        <v>-28.323</v>
      </c>
      <c r="CX20" s="62">
        <v>-14.929000000000002</v>
      </c>
      <c r="CY20" s="47">
        <v>-19.088999999999999</v>
      </c>
      <c r="CZ20" s="123"/>
      <c r="DA20" s="62">
        <v>-54.093000000000004</v>
      </c>
      <c r="DB20" s="62">
        <v>-47.411999999999999</v>
      </c>
      <c r="DD20" s="47">
        <v>-28.516999999999996</v>
      </c>
      <c r="DE20" s="47">
        <v>-24.925000000000004</v>
      </c>
      <c r="DF20" s="123"/>
      <c r="DG20" s="62">
        <v>-82.61</v>
      </c>
      <c r="DH20" s="62">
        <v>-72.337000000000003</v>
      </c>
      <c r="DJ20" s="47">
        <v>-21.135999999999996</v>
      </c>
      <c r="DK20" s="47">
        <v>-26.72</v>
      </c>
      <c r="DL20" s="123"/>
      <c r="DM20" s="62">
        <v>-103.746</v>
      </c>
      <c r="DN20" s="62">
        <v>-99.057000000000002</v>
      </c>
      <c r="DP20" s="47">
        <v>-28.323</v>
      </c>
      <c r="DQ20" s="62">
        <v>-15.454000000000001</v>
      </c>
      <c r="DS20" s="47">
        <v>-19.088999999999999</v>
      </c>
      <c r="DT20" s="47">
        <v>-13.547000000000001</v>
      </c>
      <c r="DU20" s="123"/>
      <c r="DV20" s="62">
        <v>-47.411999999999999</v>
      </c>
      <c r="DW20" s="62">
        <v>-29.001000000000001</v>
      </c>
      <c r="DY20" s="47">
        <v>-24.925000000000004</v>
      </c>
      <c r="DZ20" s="47">
        <v>-20.91</v>
      </c>
      <c r="EA20" s="123"/>
      <c r="EB20" s="62">
        <v>-72.337000000000003</v>
      </c>
      <c r="EC20" s="62">
        <v>-49.911000000000001</v>
      </c>
      <c r="EE20" s="47">
        <f t="shared" si="5"/>
        <v>-26.72</v>
      </c>
      <c r="EF20" s="47">
        <f t="shared" si="5"/>
        <v>-26.402000000000001</v>
      </c>
      <c r="EG20" s="123"/>
      <c r="EH20" s="62">
        <f t="shared" si="1"/>
        <v>-99.057000000000002</v>
      </c>
      <c r="EI20" s="62">
        <v>-76.313000000000002</v>
      </c>
      <c r="EK20" s="47">
        <f t="shared" si="6"/>
        <v>-15.454000000000001</v>
      </c>
      <c r="EL20" s="47">
        <v>-14.422000000000001</v>
      </c>
      <c r="EN20" s="47">
        <f t="shared" si="7"/>
        <v>-13.547000000000001</v>
      </c>
      <c r="EO20" s="47">
        <v>-20.574000000000002</v>
      </c>
    </row>
    <row r="21" spans="2:145">
      <c r="B21" s="153" t="s">
        <v>194</v>
      </c>
      <c r="C21" s="34">
        <v>-5.9</v>
      </c>
      <c r="D21" s="34">
        <v>-7.6</v>
      </c>
      <c r="E21" s="34">
        <v>-6.7</v>
      </c>
      <c r="F21" s="46">
        <v>-7.0860000000000003</v>
      </c>
      <c r="G21" s="37"/>
      <c r="H21" s="50">
        <v>-2.9</v>
      </c>
      <c r="I21" s="50">
        <v>-3.4</v>
      </c>
      <c r="J21" s="37"/>
      <c r="K21" s="50">
        <v>-5.0490000000000004</v>
      </c>
      <c r="L21" s="50">
        <v>-3.9340000000000002</v>
      </c>
      <c r="M21" s="37"/>
      <c r="N21" s="50">
        <v>-1.1785000000000001</v>
      </c>
      <c r="O21" s="50">
        <v>-2.7459692499999999</v>
      </c>
      <c r="P21" s="37"/>
      <c r="Q21" s="50">
        <v>-2.2515000000000001</v>
      </c>
      <c r="R21" s="50">
        <v>-3.3440307499999999</v>
      </c>
      <c r="S21" s="123"/>
      <c r="T21" s="50">
        <v>-3.43</v>
      </c>
      <c r="U21" s="50">
        <v>-6.09</v>
      </c>
      <c r="V21" s="37"/>
      <c r="W21" s="50">
        <v>-0.504</v>
      </c>
      <c r="X21" s="50">
        <v>-3.99</v>
      </c>
      <c r="Y21" s="123"/>
      <c r="Z21" s="50">
        <v>-3.9340000000000002</v>
      </c>
      <c r="AA21" s="50">
        <v>-10.08</v>
      </c>
      <c r="AB21" s="37"/>
      <c r="AC21" s="50">
        <v>-3.1520000000000001</v>
      </c>
      <c r="AD21" s="50">
        <v>-4.9007027799999712</v>
      </c>
      <c r="AE21" s="123"/>
      <c r="AF21" s="50">
        <v>-7.0860000000000003</v>
      </c>
      <c r="AG21" s="50">
        <v>-14.980702779999971</v>
      </c>
      <c r="AI21" s="50">
        <v>-2.7459692499999999</v>
      </c>
      <c r="AJ21" s="50">
        <v>-4.0737305399999988</v>
      </c>
      <c r="AL21" s="50">
        <v>-3.3440307499999999</v>
      </c>
      <c r="AM21" s="50">
        <v>-7.0064084800000055</v>
      </c>
      <c r="AN21" s="123"/>
      <c r="AO21" s="50">
        <v>-6.09</v>
      </c>
      <c r="AP21" s="50">
        <v>-11.080139020000004</v>
      </c>
      <c r="AR21" s="50">
        <v>-3.99</v>
      </c>
      <c r="AS21" s="50">
        <v>-6.6495561699999932</v>
      </c>
      <c r="AT21" s="123"/>
      <c r="AU21" s="50">
        <v>-10.08</v>
      </c>
      <c r="AV21" s="50">
        <v>-17.729695189999997</v>
      </c>
      <c r="AX21" s="50">
        <v>-4.9007027799999712</v>
      </c>
      <c r="AY21" s="50">
        <v>-16.904341760895878</v>
      </c>
      <c r="AZ21" s="123"/>
      <c r="BA21" s="50">
        <v>-14.980702779999971</v>
      </c>
      <c r="BB21" s="50">
        <v>-34.634036950895876</v>
      </c>
      <c r="BD21" s="50">
        <v>-4.0737305399999988</v>
      </c>
      <c r="BE21" s="50">
        <v>-4.7887899900000024</v>
      </c>
      <c r="BG21" s="50">
        <v>-7.0064084800000055</v>
      </c>
      <c r="BH21" s="50">
        <v>-7.1659115999999985</v>
      </c>
      <c r="BI21" s="123"/>
      <c r="BJ21" s="50">
        <v>-11.080139020000004</v>
      </c>
      <c r="BK21" s="50">
        <v>-11.954701590000001</v>
      </c>
      <c r="BM21" s="50">
        <v>-6.6495561699999932</v>
      </c>
      <c r="BN21" s="50">
        <v>-5.5223295599999975</v>
      </c>
      <c r="BP21" s="50">
        <v>-17.729695189999997</v>
      </c>
      <c r="BQ21" s="50">
        <v>-17.477031149999998</v>
      </c>
      <c r="BS21" s="50">
        <v>-16.904341760895878</v>
      </c>
      <c r="BT21" s="50">
        <v>-12.522968850000002</v>
      </c>
      <c r="BV21" s="50">
        <v>-34.634036950895876</v>
      </c>
      <c r="BW21" s="50">
        <v>-30</v>
      </c>
      <c r="BZ21" s="50">
        <v>-4.7887899900000024</v>
      </c>
      <c r="CA21" s="50">
        <v>-11.058999999999999</v>
      </c>
      <c r="CB21" s="123"/>
      <c r="CC21" s="50">
        <v>-7.1659115999999985</v>
      </c>
      <c r="CD21" s="50">
        <v>-11.098000000000001</v>
      </c>
      <c r="CE21" s="123"/>
      <c r="CF21" s="50">
        <v>-11.954701590000001</v>
      </c>
      <c r="CG21" s="50">
        <v>-22.157</v>
      </c>
      <c r="CH21" s="123"/>
      <c r="CI21" s="50">
        <v>-5.5223295599999975</v>
      </c>
      <c r="CJ21" s="47">
        <v>-13.242999999999999</v>
      </c>
      <c r="CK21" s="123"/>
      <c r="CL21" s="50">
        <v>-17.477031149999998</v>
      </c>
      <c r="CM21" s="50">
        <v>-35.4</v>
      </c>
      <c r="CN21" s="123"/>
      <c r="CO21" s="50">
        <v>-12.522968850000002</v>
      </c>
      <c r="CP21" s="47">
        <v>-9.730000000000004</v>
      </c>
      <c r="CQ21" s="123"/>
      <c r="CR21" s="50">
        <v>-30</v>
      </c>
      <c r="CS21" s="50">
        <v>-45.13</v>
      </c>
      <c r="CU21" s="50">
        <v>-11.058999999999999</v>
      </c>
      <c r="CV21" s="50">
        <v>-7.101</v>
      </c>
      <c r="CX21" s="50">
        <v>-11.098000000000001</v>
      </c>
      <c r="CY21" s="47">
        <v>-8.2630000000000017</v>
      </c>
      <c r="CZ21" s="123"/>
      <c r="DA21" s="50">
        <v>-22.157</v>
      </c>
      <c r="DB21" s="50">
        <v>-15.364000000000001</v>
      </c>
      <c r="DD21" s="47">
        <v>-13.242999999999999</v>
      </c>
      <c r="DE21" s="47">
        <v>-12.433999999999997</v>
      </c>
      <c r="DF21" s="123"/>
      <c r="DG21" s="50">
        <v>-35.4</v>
      </c>
      <c r="DH21" s="50">
        <v>-27.797999999999998</v>
      </c>
      <c r="DJ21" s="47">
        <v>-9.730000000000004</v>
      </c>
      <c r="DK21" s="47">
        <v>-22.978000000000005</v>
      </c>
      <c r="DL21" s="123"/>
      <c r="DM21" s="50">
        <v>-45.13</v>
      </c>
      <c r="DN21" s="50">
        <v>-50.776000000000003</v>
      </c>
      <c r="DP21" s="47">
        <v>-7.101</v>
      </c>
      <c r="DQ21" s="50">
        <v>-10.534000000000001</v>
      </c>
      <c r="DS21" s="47">
        <v>-8.2630000000000017</v>
      </c>
      <c r="DT21" s="47">
        <v>-8.9580000000000002</v>
      </c>
      <c r="DU21" s="123"/>
      <c r="DV21" s="50">
        <v>-15.364000000000001</v>
      </c>
      <c r="DW21" s="50">
        <v>-19.492000000000001</v>
      </c>
      <c r="DY21" s="47">
        <v>-12.433999999999997</v>
      </c>
      <c r="DZ21" s="47">
        <v>-6.4349999999999987</v>
      </c>
      <c r="EA21" s="123"/>
      <c r="EB21" s="50">
        <v>-27.797999999999998</v>
      </c>
      <c r="EC21" s="50">
        <v>-25.927</v>
      </c>
      <c r="EE21" s="47">
        <f t="shared" si="5"/>
        <v>-22.978000000000005</v>
      </c>
      <c r="EF21" s="47">
        <f t="shared" si="5"/>
        <v>-9.3109999999999999</v>
      </c>
      <c r="EG21" s="123"/>
      <c r="EH21" s="50">
        <f t="shared" si="1"/>
        <v>-50.776000000000003</v>
      </c>
      <c r="EI21" s="50">
        <v>-35.238</v>
      </c>
      <c r="EK21" s="47">
        <f t="shared" si="6"/>
        <v>-10.534000000000001</v>
      </c>
      <c r="EL21" s="47">
        <v>-6.0389999999999997</v>
      </c>
      <c r="EN21" s="47">
        <f t="shared" si="7"/>
        <v>-8.9580000000000002</v>
      </c>
      <c r="EO21" s="47">
        <v>-7.1669999999999998</v>
      </c>
    </row>
    <row r="22" spans="2:145">
      <c r="B22" s="153" t="s">
        <v>195</v>
      </c>
      <c r="C22" s="34">
        <v>-0.2</v>
      </c>
      <c r="D22" s="34">
        <v>0</v>
      </c>
      <c r="E22" s="34">
        <v>-0.8</v>
      </c>
      <c r="F22" s="46">
        <v>-10.614000000000001</v>
      </c>
      <c r="G22" s="37"/>
      <c r="H22" s="41">
        <v>0</v>
      </c>
      <c r="I22" s="41">
        <v>0</v>
      </c>
      <c r="J22" s="37"/>
      <c r="K22" s="41">
        <v>0</v>
      </c>
      <c r="L22" s="41">
        <v>-10.493</v>
      </c>
      <c r="M22" s="37"/>
      <c r="N22" s="41">
        <v>0</v>
      </c>
      <c r="O22" s="41">
        <v>-2.03104365</v>
      </c>
      <c r="P22" s="37"/>
      <c r="Q22" s="41">
        <v>0</v>
      </c>
      <c r="R22" s="41">
        <v>-7.4022563500000009</v>
      </c>
      <c r="S22" s="123"/>
      <c r="T22" s="41">
        <v>0</v>
      </c>
      <c r="U22" s="41">
        <v>-9.4333000000000009</v>
      </c>
      <c r="V22" s="37"/>
      <c r="W22" s="41">
        <v>-10.493</v>
      </c>
      <c r="X22" s="41">
        <v>-712.68769999999995</v>
      </c>
      <c r="Y22" s="123"/>
      <c r="Z22" s="41">
        <v>-10.493</v>
      </c>
      <c r="AA22" s="41">
        <v>-722.12099999999998</v>
      </c>
      <c r="AB22" s="37"/>
      <c r="AC22" s="41">
        <v>-0.12100000000000044</v>
      </c>
      <c r="AD22" s="41">
        <v>80.374732219999942</v>
      </c>
      <c r="AE22" s="123"/>
      <c r="AF22" s="41">
        <v>-10.614000000000001</v>
      </c>
      <c r="AG22" s="41">
        <v>-641.74626778000004</v>
      </c>
      <c r="AI22" s="41">
        <v>-2.03104365</v>
      </c>
      <c r="AJ22" s="41">
        <v>0</v>
      </c>
      <c r="AL22" s="41">
        <v>-7.4022563500000009</v>
      </c>
      <c r="AM22" s="41">
        <v>-5.5200000000000006E-2</v>
      </c>
      <c r="AN22" s="123"/>
      <c r="AO22" s="41">
        <v>-9.4333000000000009</v>
      </c>
      <c r="AP22" s="41">
        <v>-5.5200000000000006E-2</v>
      </c>
      <c r="AR22" s="41">
        <v>-712.68769999999995</v>
      </c>
      <c r="AS22" s="41">
        <v>0.05</v>
      </c>
      <c r="AT22" s="123"/>
      <c r="AU22" s="41">
        <v>-722.12099999999998</v>
      </c>
      <c r="AV22" s="41">
        <v>-5.1999999999999998E-3</v>
      </c>
      <c r="AX22" s="41">
        <v>80.374732219999942</v>
      </c>
      <c r="AY22" s="41">
        <v>0</v>
      </c>
      <c r="AZ22" s="123"/>
      <c r="BA22" s="41">
        <v>-641.74626778000004</v>
      </c>
      <c r="BB22" s="41">
        <v>-5.1999999999999998E-3</v>
      </c>
      <c r="BD22" s="41">
        <v>0</v>
      </c>
      <c r="BE22" s="41">
        <v>-6.0524205200000001</v>
      </c>
      <c r="BG22" s="41">
        <v>-5.5200000000000006E-2</v>
      </c>
      <c r="BH22" s="41">
        <v>-9.8916000000000004E-2</v>
      </c>
      <c r="BI22" s="123"/>
      <c r="BJ22" s="41">
        <v>-5.5200000000000006E-2</v>
      </c>
      <c r="BK22" s="41">
        <v>-6.1513365200000001</v>
      </c>
      <c r="BM22" s="41">
        <v>0.05</v>
      </c>
      <c r="BN22" s="41">
        <v>-2.82481852</v>
      </c>
      <c r="BP22" s="41">
        <v>-5.1999999999999998E-3</v>
      </c>
      <c r="BQ22" s="41">
        <v>-8.9761550400000001</v>
      </c>
      <c r="BS22" s="41">
        <v>0</v>
      </c>
      <c r="BT22" s="41">
        <v>-5.6888449599999991</v>
      </c>
      <c r="BV22" s="41">
        <v>-5.1999999999999998E-3</v>
      </c>
      <c r="BW22" s="41">
        <v>-14.664999999999999</v>
      </c>
      <c r="BZ22" s="41">
        <v>-6.0524205200000001</v>
      </c>
      <c r="CA22" s="41">
        <v>0</v>
      </c>
      <c r="CB22" s="123"/>
      <c r="CC22" s="41">
        <v>-9.8916000000000004E-2</v>
      </c>
      <c r="CD22" s="41">
        <v>0</v>
      </c>
      <c r="CE22" s="123"/>
      <c r="CF22" s="41">
        <v>-6.1513365200000001</v>
      </c>
      <c r="CG22" s="41">
        <v>0</v>
      </c>
      <c r="CH22" s="123"/>
      <c r="CI22" s="50">
        <v>-2.82481852</v>
      </c>
      <c r="CJ22" s="47">
        <v>0</v>
      </c>
      <c r="CK22" s="123"/>
      <c r="CL22" s="50">
        <v>-8.9761550400000001</v>
      </c>
      <c r="CM22" s="41">
        <v>0</v>
      </c>
      <c r="CN22" s="123"/>
      <c r="CO22" s="50">
        <v>-5.6888449599999991</v>
      </c>
      <c r="CP22" s="47">
        <v>0</v>
      </c>
      <c r="CQ22" s="123"/>
      <c r="CR22" s="50">
        <v>-14.664999999999999</v>
      </c>
      <c r="CS22" s="41">
        <v>0</v>
      </c>
      <c r="CU22" s="41">
        <v>0</v>
      </c>
      <c r="CV22" s="41">
        <v>0.70610424999999999</v>
      </c>
      <c r="CX22" s="41">
        <v>0</v>
      </c>
      <c r="CY22" s="47">
        <v>0.14943089999999992</v>
      </c>
      <c r="CZ22" s="123"/>
      <c r="DA22" s="41">
        <v>0</v>
      </c>
      <c r="DB22" s="41">
        <v>0.85553514999999991</v>
      </c>
      <c r="DD22" s="47">
        <v>0</v>
      </c>
      <c r="DE22" s="47">
        <v>-6.8460000000000001</v>
      </c>
      <c r="DF22" s="123"/>
      <c r="DG22" s="41">
        <v>0</v>
      </c>
      <c r="DH22" s="41">
        <v>-5.9904648500000004</v>
      </c>
      <c r="DJ22" s="47">
        <v>0</v>
      </c>
      <c r="DK22" s="47">
        <v>-0.7255351499999998</v>
      </c>
      <c r="DL22" s="123"/>
      <c r="DM22" s="41">
        <v>0</v>
      </c>
      <c r="DN22" s="41">
        <v>-6.7160000000000002</v>
      </c>
      <c r="DP22" s="47">
        <v>0.70610424999999999</v>
      </c>
      <c r="DQ22" s="41">
        <v>0</v>
      </c>
      <c r="DS22" s="47">
        <v>0.14943089999999992</v>
      </c>
      <c r="DT22" s="47">
        <v>0</v>
      </c>
      <c r="DU22" s="123"/>
      <c r="DV22" s="41">
        <v>0.85553514999999991</v>
      </c>
      <c r="DW22" s="41">
        <v>0</v>
      </c>
      <c r="DY22" s="47">
        <v>-6.8460000000000001</v>
      </c>
      <c r="DZ22" s="47">
        <v>0</v>
      </c>
      <c r="EA22" s="123"/>
      <c r="EB22" s="41">
        <v>-5.9904648500000004</v>
      </c>
      <c r="EC22" s="41">
        <v>0</v>
      </c>
      <c r="EE22" s="47">
        <f t="shared" si="5"/>
        <v>-0.7255351499999998</v>
      </c>
      <c r="EF22" s="47">
        <f t="shared" si="5"/>
        <v>0</v>
      </c>
      <c r="EG22" s="123"/>
      <c r="EH22" s="41">
        <f t="shared" si="1"/>
        <v>-6.7160000000000002</v>
      </c>
      <c r="EI22" s="41">
        <v>0</v>
      </c>
      <c r="EK22" s="47">
        <f t="shared" si="6"/>
        <v>0</v>
      </c>
      <c r="EL22" s="47">
        <v>0</v>
      </c>
      <c r="EN22" s="47">
        <f t="shared" si="7"/>
        <v>0</v>
      </c>
      <c r="EO22" s="47">
        <v>0</v>
      </c>
    </row>
    <row r="23" spans="2:145">
      <c r="B23" s="153" t="s">
        <v>196</v>
      </c>
      <c r="C23" s="34">
        <v>0.4</v>
      </c>
      <c r="D23" s="34">
        <v>0.5</v>
      </c>
      <c r="E23" s="34">
        <v>0.4</v>
      </c>
      <c r="F23" s="46">
        <v>0.14200000000000002</v>
      </c>
      <c r="G23" s="37"/>
      <c r="H23" s="41">
        <v>0</v>
      </c>
      <c r="I23" s="41">
        <v>0</v>
      </c>
      <c r="J23" s="37"/>
      <c r="K23" s="41">
        <v>8.5999999999999993E-2</v>
      </c>
      <c r="L23" s="41">
        <v>4.5999999999999999E-2</v>
      </c>
      <c r="M23" s="37"/>
      <c r="N23" s="41">
        <v>1.5700800000000001E-2</v>
      </c>
      <c r="O23" s="41">
        <v>1.1330799999999999E-3</v>
      </c>
      <c r="P23" s="37"/>
      <c r="Q23" s="41">
        <v>-1.7008000000000006E-3</v>
      </c>
      <c r="R23" s="41">
        <v>8.8669200000000004E-3</v>
      </c>
      <c r="S23" s="123"/>
      <c r="T23" s="41">
        <v>1.4E-2</v>
      </c>
      <c r="U23" s="41">
        <v>0.01</v>
      </c>
      <c r="V23" s="37"/>
      <c r="W23" s="41">
        <v>3.2000000000000001E-2</v>
      </c>
      <c r="X23" s="41">
        <v>4.9999999999999992E-3</v>
      </c>
      <c r="Y23" s="123"/>
      <c r="Z23" s="41">
        <v>4.5999999999999999E-2</v>
      </c>
      <c r="AA23" s="41">
        <v>1.4999999999999999E-2</v>
      </c>
      <c r="AB23" s="37"/>
      <c r="AC23" s="41">
        <v>9.6000000000000016E-2</v>
      </c>
      <c r="AD23" s="41">
        <v>2.4063520000000019E-2</v>
      </c>
      <c r="AE23" s="123"/>
      <c r="AF23" s="41">
        <v>0.14200000000000002</v>
      </c>
      <c r="AG23" s="41">
        <v>3.9063520000000018E-2</v>
      </c>
      <c r="AI23" s="41">
        <v>1.1330799999999999E-3</v>
      </c>
      <c r="AJ23" s="41">
        <v>2.2641380000000006E-2</v>
      </c>
      <c r="AL23" s="41">
        <v>8.8669200000000004E-3</v>
      </c>
      <c r="AM23" s="41">
        <v>-8.7559000000002676E-4</v>
      </c>
      <c r="AN23" s="123"/>
      <c r="AO23" s="41">
        <v>0.01</v>
      </c>
      <c r="AP23" s="41">
        <v>2.1765789999999979E-2</v>
      </c>
      <c r="AR23" s="41">
        <v>4.9999999999999992E-3</v>
      </c>
      <c r="AS23" s="41">
        <v>8.6842260000000018E-2</v>
      </c>
      <c r="AT23" s="123"/>
      <c r="AU23" s="41">
        <v>1.4999999999999999E-2</v>
      </c>
      <c r="AV23" s="41">
        <v>0.10860805</v>
      </c>
      <c r="AX23" s="41">
        <v>2.4063520000000019E-2</v>
      </c>
      <c r="AY23" s="41">
        <v>2.138356000000001E-2</v>
      </c>
      <c r="AZ23" s="123"/>
      <c r="BA23" s="41">
        <v>3.9063520000000018E-2</v>
      </c>
      <c r="BB23" s="41">
        <v>0.12999161000000001</v>
      </c>
      <c r="BD23" s="41">
        <v>2.2641380000000006E-2</v>
      </c>
      <c r="BE23" s="41">
        <v>1.0425841399999998</v>
      </c>
      <c r="BG23" s="41">
        <v>-8.7559000000002676E-4</v>
      </c>
      <c r="BH23" s="41">
        <v>-1.0293886699999999</v>
      </c>
      <c r="BI23" s="123"/>
      <c r="BJ23" s="41">
        <v>2.1765789999999979E-2</v>
      </c>
      <c r="BK23" s="41">
        <v>1.3195469999999971E-2</v>
      </c>
      <c r="BM23" s="41">
        <v>8.6842260000000018E-2</v>
      </c>
      <c r="BN23" s="41">
        <v>0.22224033000000004</v>
      </c>
      <c r="BP23" s="41">
        <v>0.10860805</v>
      </c>
      <c r="BQ23" s="41">
        <v>0.2354358</v>
      </c>
      <c r="BS23" s="41">
        <v>2.138356000000001E-2</v>
      </c>
      <c r="BT23" s="41">
        <v>-0.15043580000000001</v>
      </c>
      <c r="BV23" s="41">
        <v>0.12999161000000001</v>
      </c>
      <c r="BW23" s="41">
        <v>8.5000000000000006E-2</v>
      </c>
      <c r="BZ23" s="41">
        <v>1.0425841399999998</v>
      </c>
      <c r="CA23" s="41">
        <v>2E-3</v>
      </c>
      <c r="CB23" s="123"/>
      <c r="CC23" s="41">
        <v>-1.0293886699999999</v>
      </c>
      <c r="CD23" s="41">
        <v>3.4999999999999996E-2</v>
      </c>
      <c r="CE23" s="123"/>
      <c r="CF23" s="41">
        <v>1.3195469999999971E-2</v>
      </c>
      <c r="CG23" s="41">
        <v>3.6999999999999998E-2</v>
      </c>
      <c r="CH23" s="123"/>
      <c r="CI23" s="50">
        <v>0.22224033000000004</v>
      </c>
      <c r="CJ23" s="47">
        <v>1.0000000000000002E-2</v>
      </c>
      <c r="CK23" s="123"/>
      <c r="CL23" s="50">
        <v>0.2354358</v>
      </c>
      <c r="CM23" s="41">
        <v>4.7E-2</v>
      </c>
      <c r="CN23" s="123"/>
      <c r="CO23" s="50">
        <v>-0.15043580000000001</v>
      </c>
      <c r="CP23" s="47">
        <v>0.16099999999999998</v>
      </c>
      <c r="CQ23" s="123"/>
      <c r="CR23" s="50">
        <v>8.5000000000000006E-2</v>
      </c>
      <c r="CS23" s="41">
        <v>0.20799999999999999</v>
      </c>
      <c r="CU23" s="41">
        <v>2E-3</v>
      </c>
      <c r="CV23" s="41">
        <v>5.0000000000000001E-3</v>
      </c>
      <c r="CX23" s="41">
        <v>3.4999999999999996E-2</v>
      </c>
      <c r="CY23" s="47">
        <v>3.7999999999999999E-2</v>
      </c>
      <c r="CZ23" s="123"/>
      <c r="DA23" s="41">
        <v>3.6999999999999998E-2</v>
      </c>
      <c r="DB23" s="41">
        <v>4.2999999999999997E-2</v>
      </c>
      <c r="DD23" s="47">
        <v>1.0000000000000002E-2</v>
      </c>
      <c r="DE23" s="47">
        <v>-2.1999999999999995E-2</v>
      </c>
      <c r="DF23" s="123"/>
      <c r="DG23" s="41">
        <v>4.7E-2</v>
      </c>
      <c r="DH23" s="41">
        <v>2.1000000000000001E-2</v>
      </c>
      <c r="DJ23" s="47">
        <v>0.16099999999999998</v>
      </c>
      <c r="DK23" s="47">
        <v>6.4000000000000001E-2</v>
      </c>
      <c r="DL23" s="123"/>
      <c r="DM23" s="41">
        <v>0.20799999999999999</v>
      </c>
      <c r="DN23" s="41">
        <v>8.5000000000000006E-2</v>
      </c>
      <c r="DP23" s="47">
        <v>5.0000000000000001E-3</v>
      </c>
      <c r="DQ23" s="41">
        <v>3.0000000000000001E-3</v>
      </c>
      <c r="DS23" s="47">
        <v>3.7999999999999999E-2</v>
      </c>
      <c r="DT23" s="47">
        <v>7.2999999999999995E-2</v>
      </c>
      <c r="DU23" s="123"/>
      <c r="DV23" s="41">
        <v>4.2999999999999997E-2</v>
      </c>
      <c r="DW23" s="41">
        <v>7.5999999999999998E-2</v>
      </c>
      <c r="DY23" s="47">
        <v>-2.1999999999999995E-2</v>
      </c>
      <c r="DZ23" s="47">
        <v>-6.0999999999999999E-2</v>
      </c>
      <c r="EA23" s="123"/>
      <c r="EB23" s="41">
        <v>2.1000000000000001E-2</v>
      </c>
      <c r="EC23" s="41">
        <v>1.4999999999999999E-2</v>
      </c>
      <c r="EE23" s="47">
        <f t="shared" si="5"/>
        <v>6.4000000000000001E-2</v>
      </c>
      <c r="EF23" s="47">
        <f t="shared" si="5"/>
        <v>4.0000000000000001E-3</v>
      </c>
      <c r="EG23" s="123"/>
      <c r="EH23" s="41">
        <f t="shared" si="1"/>
        <v>8.5000000000000006E-2</v>
      </c>
      <c r="EI23" s="41">
        <v>1.9E-2</v>
      </c>
      <c r="EK23" s="47">
        <f t="shared" si="6"/>
        <v>3.0000000000000001E-3</v>
      </c>
      <c r="EL23" s="47">
        <v>0</v>
      </c>
      <c r="EN23" s="47">
        <f t="shared" si="7"/>
        <v>7.2999999999999995E-2</v>
      </c>
      <c r="EO23" s="47">
        <v>5.8999999999999997E-2</v>
      </c>
    </row>
    <row r="24" spans="2:145" ht="5.0999999999999996" customHeight="1">
      <c r="C24" s="34"/>
      <c r="D24" s="34"/>
      <c r="E24" s="34"/>
      <c r="F24" s="34"/>
      <c r="G24" s="37"/>
      <c r="H24" s="50"/>
      <c r="I24" s="50"/>
      <c r="J24" s="37"/>
      <c r="K24" s="50"/>
      <c r="L24" s="50"/>
      <c r="M24" s="37"/>
      <c r="N24" s="50"/>
      <c r="O24" s="50"/>
      <c r="P24" s="37"/>
      <c r="Q24" s="50"/>
      <c r="R24" s="50"/>
      <c r="S24" s="37"/>
      <c r="T24" s="50"/>
      <c r="U24" s="50"/>
      <c r="V24" s="37"/>
      <c r="W24" s="50"/>
      <c r="X24" s="50"/>
      <c r="Y24" s="37"/>
      <c r="Z24" s="50"/>
      <c r="AA24" s="50"/>
      <c r="AB24" s="37"/>
      <c r="AC24" s="50"/>
      <c r="AD24" s="50"/>
      <c r="AE24" s="37"/>
      <c r="AF24" s="50"/>
      <c r="AG24" s="50"/>
      <c r="AI24" s="50"/>
      <c r="AJ24" s="50"/>
      <c r="AL24" s="50"/>
      <c r="AM24" s="50"/>
      <c r="AN24" s="37"/>
      <c r="AO24" s="50"/>
      <c r="AP24" s="50"/>
      <c r="AR24" s="50"/>
      <c r="AS24" s="50"/>
      <c r="AT24" s="37"/>
      <c r="AU24" s="50"/>
      <c r="AV24" s="50"/>
      <c r="AX24" s="50"/>
      <c r="AY24" s="50"/>
      <c r="AZ24" s="37"/>
      <c r="BA24" s="50"/>
      <c r="BB24" s="50"/>
      <c r="BD24" s="50"/>
      <c r="BE24" s="50"/>
      <c r="BG24" s="50"/>
      <c r="BH24" s="50"/>
      <c r="BI24" s="37"/>
      <c r="BJ24" s="50"/>
      <c r="BK24" s="50"/>
      <c r="BM24" s="50"/>
      <c r="BN24" s="50"/>
      <c r="BP24" s="50"/>
      <c r="BQ24" s="50"/>
      <c r="BS24" s="50"/>
      <c r="BT24" s="50"/>
      <c r="BV24" s="50"/>
      <c r="BW24" s="50"/>
      <c r="BZ24" s="50"/>
      <c r="CA24" s="50"/>
      <c r="CB24" s="37"/>
      <c r="CC24" s="50"/>
      <c r="CD24" s="50"/>
      <c r="CE24" s="37"/>
      <c r="CF24" s="50"/>
      <c r="CG24" s="50"/>
      <c r="CH24" s="37"/>
      <c r="CI24" s="50"/>
      <c r="CJ24" s="50"/>
      <c r="CK24" s="37"/>
      <c r="CL24" s="50"/>
      <c r="CM24" s="50"/>
      <c r="CN24" s="37"/>
      <c r="CO24" s="50"/>
      <c r="CP24" s="50"/>
      <c r="CQ24" s="37"/>
      <c r="CR24" s="50"/>
      <c r="CS24" s="50"/>
      <c r="CU24" s="50"/>
      <c r="CV24" s="50"/>
      <c r="CX24" s="50"/>
      <c r="CY24" s="50"/>
      <c r="CZ24" s="37"/>
      <c r="DA24" s="50"/>
      <c r="DB24" s="50"/>
      <c r="DD24" s="50"/>
      <c r="DE24" s="50"/>
      <c r="DF24" s="37"/>
      <c r="DG24" s="50"/>
      <c r="DH24" s="50"/>
      <c r="DJ24" s="50"/>
      <c r="DK24" s="50"/>
      <c r="DL24" s="37"/>
      <c r="DM24" s="50"/>
      <c r="DN24" s="50"/>
      <c r="DP24" s="50"/>
      <c r="DQ24" s="50"/>
      <c r="DS24" s="50"/>
      <c r="DT24" s="50"/>
      <c r="DU24" s="37"/>
      <c r="DV24" s="50"/>
      <c r="DW24" s="50"/>
      <c r="DY24" s="50"/>
      <c r="DZ24" s="50"/>
      <c r="EA24" s="37"/>
      <c r="EB24" s="50"/>
      <c r="EC24" s="50"/>
      <c r="EE24" s="50"/>
      <c r="EF24" s="50"/>
      <c r="EG24" s="37"/>
      <c r="EH24" s="50"/>
      <c r="EI24" s="50"/>
      <c r="EK24" s="50"/>
      <c r="EL24" s="50"/>
      <c r="EN24" s="50"/>
      <c r="EO24" s="50"/>
    </row>
    <row r="25" spans="2:145">
      <c r="B25" s="95" t="s">
        <v>197</v>
      </c>
      <c r="C25" s="113">
        <v>-64.599999999999994</v>
      </c>
      <c r="D25" s="113">
        <v>-54</v>
      </c>
      <c r="E25" s="113">
        <v>-44</v>
      </c>
      <c r="F25" s="113">
        <v>-50.234000000000002</v>
      </c>
      <c r="G25" s="38"/>
      <c r="H25" s="113">
        <v>-18.600000000000001</v>
      </c>
      <c r="I25" s="113">
        <v>-14.5</v>
      </c>
      <c r="J25" s="38"/>
      <c r="K25" s="113">
        <v>-24.170999999999999</v>
      </c>
      <c r="L25" s="113">
        <v>-33.992000000000004</v>
      </c>
      <c r="M25" s="38"/>
      <c r="N25" s="113">
        <v>-3.9007512716630548</v>
      </c>
      <c r="O25" s="113">
        <v>-12.907761820000013</v>
      </c>
      <c r="P25" s="38"/>
      <c r="Q25" s="113">
        <v>-9.9822487283369465</v>
      </c>
      <c r="R25" s="113">
        <v>-22.151538179999985</v>
      </c>
      <c r="S25" s="38"/>
      <c r="T25" s="113">
        <v>-13.883000000000001</v>
      </c>
      <c r="U25" s="113">
        <v>-35.0593</v>
      </c>
      <c r="V25" s="38"/>
      <c r="W25" s="113">
        <v>-20.108999999999998</v>
      </c>
      <c r="X25" s="113">
        <v>-728.5127</v>
      </c>
      <c r="Y25" s="38"/>
      <c r="Z25" s="113">
        <v>-33.992000000000004</v>
      </c>
      <c r="AA25" s="113">
        <v>-763.572</v>
      </c>
      <c r="AB25" s="38"/>
      <c r="AC25" s="113">
        <v>-16.242000000000001</v>
      </c>
      <c r="AD25" s="113">
        <v>39.990447436231619</v>
      </c>
      <c r="AE25" s="38"/>
      <c r="AF25" s="113">
        <v>-50.234000000000002</v>
      </c>
      <c r="AG25" s="113">
        <v>-723.58155256376835</v>
      </c>
      <c r="AI25" s="113">
        <v>-12.907761820000013</v>
      </c>
      <c r="AJ25" s="113">
        <v>-17.846533069999897</v>
      </c>
      <c r="AL25" s="113">
        <v>-22.151538179999985</v>
      </c>
      <c r="AM25" s="113">
        <v>-26.076954720000057</v>
      </c>
      <c r="AN25" s="38"/>
      <c r="AO25" s="113">
        <v>-35.0593</v>
      </c>
      <c r="AP25" s="113">
        <v>-43.923487789999953</v>
      </c>
      <c r="AR25" s="113">
        <v>-728.5127</v>
      </c>
      <c r="AS25" s="113">
        <v>-31.219124160881911</v>
      </c>
      <c r="AT25" s="38"/>
      <c r="AU25" s="113">
        <v>-763.572</v>
      </c>
      <c r="AV25" s="113">
        <v>-75.142611950881872</v>
      </c>
      <c r="AX25" s="113">
        <v>39.990447436231619</v>
      </c>
      <c r="AY25" s="113">
        <v>-55.642346585353955</v>
      </c>
      <c r="AZ25" s="38"/>
      <c r="BA25" s="113">
        <v>-723.58155256376835</v>
      </c>
      <c r="BB25" s="113">
        <v>-130.78495853623582</v>
      </c>
      <c r="BD25" s="113">
        <v>-17.846533069999897</v>
      </c>
      <c r="BE25" s="113">
        <v>-24.389824715187782</v>
      </c>
      <c r="BG25" s="113">
        <v>-26.076954720000057</v>
      </c>
      <c r="BH25" s="113">
        <v>-32.649375334000133</v>
      </c>
      <c r="BI25" s="38"/>
      <c r="BJ25" s="113">
        <v>-43.923487789999953</v>
      </c>
      <c r="BK25" s="113">
        <v>-57.039200049187912</v>
      </c>
      <c r="BM25" s="113">
        <v>-31.219124160881911</v>
      </c>
      <c r="BN25" s="113">
        <v>-33.273348484765108</v>
      </c>
      <c r="BP25" s="113">
        <v>-75.142611950881872</v>
      </c>
      <c r="BQ25" s="113">
        <v>-90.312548533953006</v>
      </c>
      <c r="BS25" s="113">
        <v>-55.642346585353955</v>
      </c>
      <c r="BT25" s="113">
        <v>-49.997451466046982</v>
      </c>
      <c r="BV25" s="113">
        <v>-130.78495853623582</v>
      </c>
      <c r="BW25" s="113">
        <v>-140.31</v>
      </c>
      <c r="BZ25" s="113">
        <v>-24.389824715187782</v>
      </c>
      <c r="CA25" s="113">
        <v>-49.588999999999999</v>
      </c>
      <c r="CB25" s="38"/>
      <c r="CC25" s="113">
        <v>-32.649375334000133</v>
      </c>
      <c r="CD25" s="113">
        <v>-23.373999999999995</v>
      </c>
      <c r="CE25" s="38"/>
      <c r="CF25" s="113">
        <v>-57.039200049187912</v>
      </c>
      <c r="CG25" s="113">
        <v>-72.962999999999994</v>
      </c>
      <c r="CH25" s="38"/>
      <c r="CI25" s="113">
        <v>-33.273348484765108</v>
      </c>
      <c r="CJ25" s="113">
        <v>-41.576000000000001</v>
      </c>
      <c r="CK25" s="38"/>
      <c r="CL25" s="113">
        <v>-90.312548533953006</v>
      </c>
      <c r="CM25" s="113">
        <v>-114.53899999999999</v>
      </c>
      <c r="CN25" s="38"/>
      <c r="CO25" s="113">
        <v>-49.997451466046982</v>
      </c>
      <c r="CP25" s="113">
        <v>-29.534999999999997</v>
      </c>
      <c r="CQ25" s="38"/>
      <c r="CR25" s="113">
        <v>-140.31</v>
      </c>
      <c r="CS25" s="113">
        <v>-144.07400000000001</v>
      </c>
      <c r="CU25" s="113">
        <v>-49.588999999999999</v>
      </c>
      <c r="CV25" s="113">
        <v>-34.073895749999998</v>
      </c>
      <c r="CX25" s="113">
        <v>-23.373999999999995</v>
      </c>
      <c r="CY25" s="113">
        <v>-27.127569100000002</v>
      </c>
      <c r="CZ25" s="38"/>
      <c r="DA25" s="113">
        <v>-72.962999999999994</v>
      </c>
      <c r="DB25" s="113">
        <v>-61.201464849999994</v>
      </c>
      <c r="DD25" s="113">
        <v>-41.576000000000001</v>
      </c>
      <c r="DE25" s="113">
        <v>-43.898000000000003</v>
      </c>
      <c r="DF25" s="38"/>
      <c r="DG25" s="113">
        <v>-114.53899999999999</v>
      </c>
      <c r="DH25" s="113">
        <v>-105.09946485</v>
      </c>
      <c r="DJ25" s="113">
        <v>-29.534999999999997</v>
      </c>
      <c r="DK25" s="113">
        <v>-50.295535149999999</v>
      </c>
      <c r="DL25" s="38"/>
      <c r="DM25" s="113">
        <v>-144.07400000000001</v>
      </c>
      <c r="DN25" s="113">
        <v>-155.39500000000001</v>
      </c>
      <c r="DP25" s="113">
        <v>-34.073895749999998</v>
      </c>
      <c r="DQ25" s="113">
        <v>-25.847999999999999</v>
      </c>
      <c r="DS25" s="113">
        <v>-27.127569100000002</v>
      </c>
      <c r="DT25" s="113">
        <v>-22.332999999999998</v>
      </c>
      <c r="DU25" s="38"/>
      <c r="DV25" s="113">
        <v>-61.201464849999994</v>
      </c>
      <c r="DW25" s="113">
        <v>-48.181000000000004</v>
      </c>
      <c r="DY25" s="113">
        <v>-43.898000000000003</v>
      </c>
      <c r="DZ25" s="113">
        <v>-27.102</v>
      </c>
      <c r="EA25" s="38"/>
      <c r="EB25" s="113">
        <v>-105.09946485</v>
      </c>
      <c r="EC25" s="113">
        <v>-75.283000000000001</v>
      </c>
      <c r="EE25" s="113">
        <f>SUM(EE19:EE24)</f>
        <v>-50.295535149999999</v>
      </c>
      <c r="EF25" s="113">
        <f>SUM(EF19:EF24)</f>
        <v>-34.705000000000005</v>
      </c>
      <c r="EG25" s="38"/>
      <c r="EH25" s="113">
        <f t="shared" si="1"/>
        <v>-155.39500000000001</v>
      </c>
      <c r="EI25" s="113">
        <v>-109.988</v>
      </c>
      <c r="EK25" s="113">
        <f t="shared" ref="EK25" si="8">DQ25</f>
        <v>-25.847999999999999</v>
      </c>
      <c r="EL25" s="113">
        <v>-20.442999999999998</v>
      </c>
      <c r="EN25" s="113">
        <f t="shared" ref="EN25" si="9">DT25</f>
        <v>-22.332999999999998</v>
      </c>
      <c r="EO25" s="113">
        <v>-27.214000000000002</v>
      </c>
    </row>
    <row r="26" spans="2:145" s="9" customFormat="1">
      <c r="C26" s="50"/>
      <c r="D26" s="50"/>
      <c r="E26" s="50"/>
      <c r="F26" s="50"/>
      <c r="G26" s="41"/>
      <c r="H26" s="50"/>
      <c r="I26" s="50"/>
      <c r="J26" s="41"/>
      <c r="K26" s="50"/>
      <c r="L26" s="50"/>
      <c r="M26" s="41"/>
      <c r="N26" s="50"/>
      <c r="O26" s="50"/>
      <c r="P26" s="41"/>
      <c r="Q26" s="50"/>
      <c r="R26" s="50"/>
      <c r="S26" s="41"/>
      <c r="T26" s="50"/>
      <c r="U26" s="50"/>
      <c r="V26" s="41"/>
      <c r="W26" s="50"/>
      <c r="X26" s="50"/>
      <c r="Y26" s="41"/>
      <c r="Z26" s="50"/>
      <c r="AA26" s="50"/>
      <c r="AB26" s="41"/>
      <c r="AC26" s="50"/>
      <c r="AD26" s="50"/>
      <c r="AE26" s="41"/>
      <c r="AF26" s="50"/>
      <c r="AG26" s="50"/>
      <c r="AI26" s="50"/>
      <c r="AJ26" s="50"/>
      <c r="AL26" s="50"/>
      <c r="AM26" s="50"/>
      <c r="AN26" s="41"/>
      <c r="AO26" s="50"/>
      <c r="AP26" s="50"/>
      <c r="AR26" s="50"/>
      <c r="AS26" s="50"/>
      <c r="AT26" s="41"/>
      <c r="AU26" s="50"/>
      <c r="AV26" s="50"/>
      <c r="AX26" s="50"/>
      <c r="AY26" s="50"/>
      <c r="AZ26" s="41"/>
      <c r="BA26" s="50"/>
      <c r="BB26" s="50"/>
      <c r="BD26" s="50"/>
      <c r="BE26" s="50"/>
      <c r="BG26" s="50"/>
      <c r="BH26" s="50"/>
      <c r="BI26" s="41"/>
      <c r="BJ26" s="50"/>
      <c r="BK26" s="50"/>
      <c r="BM26" s="50"/>
      <c r="BN26" s="50"/>
      <c r="BP26" s="50"/>
      <c r="BQ26" s="50"/>
      <c r="BS26" s="50"/>
      <c r="BT26" s="50"/>
      <c r="BV26" s="50"/>
      <c r="BW26" s="50"/>
      <c r="BZ26" s="50"/>
      <c r="CA26" s="50"/>
      <c r="CB26" s="41"/>
      <c r="CC26" s="50"/>
      <c r="CD26" s="50"/>
      <c r="CE26" s="41"/>
      <c r="CF26" s="50"/>
      <c r="CG26" s="50"/>
      <c r="CH26" s="41"/>
      <c r="CI26" s="50"/>
      <c r="CJ26" s="50"/>
      <c r="CK26" s="41"/>
      <c r="CL26" s="50"/>
      <c r="CM26" s="50"/>
      <c r="CN26" s="41"/>
      <c r="CO26" s="50"/>
      <c r="CP26" s="50"/>
      <c r="CQ26" s="41"/>
      <c r="CR26" s="50"/>
      <c r="CS26" s="50"/>
      <c r="CU26" s="50"/>
      <c r="CV26" s="50"/>
      <c r="CX26" s="50"/>
      <c r="CY26" s="50"/>
      <c r="CZ26" s="41"/>
      <c r="DA26" s="50"/>
      <c r="DB26" s="50"/>
      <c r="DD26" s="50"/>
      <c r="DE26" s="50"/>
      <c r="DF26" s="41"/>
      <c r="DG26" s="50"/>
      <c r="DH26" s="50"/>
      <c r="DJ26" s="50"/>
      <c r="DK26" s="50"/>
      <c r="DL26" s="41"/>
      <c r="DM26" s="50"/>
      <c r="DN26" s="50"/>
      <c r="DP26" s="50"/>
      <c r="DQ26" s="50"/>
      <c r="DS26" s="50"/>
      <c r="DT26" s="50"/>
      <c r="DU26" s="41"/>
      <c r="DV26" s="50"/>
      <c r="DW26" s="50"/>
      <c r="DY26" s="50"/>
      <c r="DZ26" s="50"/>
      <c r="EA26" s="41"/>
      <c r="EB26" s="50"/>
      <c r="EC26" s="50"/>
      <c r="EE26" s="50"/>
      <c r="EF26" s="50"/>
      <c r="EG26" s="41"/>
      <c r="EH26" s="50"/>
      <c r="EI26" s="50"/>
      <c r="EK26" s="50"/>
      <c r="EL26" s="50"/>
      <c r="EN26" s="50"/>
      <c r="EO26" s="50"/>
    </row>
    <row r="27" spans="2:145">
      <c r="B27" s="147" t="s">
        <v>198</v>
      </c>
      <c r="C27" s="34"/>
      <c r="D27" s="34"/>
      <c r="E27" s="34"/>
      <c r="F27" s="34"/>
      <c r="G27" s="37"/>
      <c r="H27" s="50"/>
      <c r="I27" s="50"/>
      <c r="J27" s="37"/>
      <c r="K27" s="50"/>
      <c r="L27" s="50"/>
      <c r="M27" s="37"/>
      <c r="N27" s="50"/>
      <c r="O27" s="50"/>
      <c r="P27" s="37"/>
      <c r="Q27" s="50"/>
      <c r="R27" s="50"/>
      <c r="S27" s="37"/>
      <c r="T27" s="50"/>
      <c r="U27" s="50"/>
      <c r="V27" s="37"/>
      <c r="W27" s="50"/>
      <c r="X27" s="50"/>
      <c r="Y27" s="37"/>
      <c r="Z27" s="50"/>
      <c r="AA27" s="50"/>
      <c r="AB27" s="37"/>
      <c r="AC27" s="50"/>
      <c r="AD27" s="50"/>
      <c r="AE27" s="37"/>
      <c r="AF27" s="50"/>
      <c r="AG27" s="50"/>
      <c r="AI27" s="50"/>
      <c r="AJ27" s="50"/>
      <c r="AL27" s="50"/>
      <c r="AM27" s="50"/>
      <c r="AN27" s="37"/>
      <c r="AO27" s="50"/>
      <c r="AP27" s="50"/>
      <c r="AR27" s="50"/>
      <c r="AS27" s="50"/>
      <c r="AT27" s="37"/>
      <c r="AU27" s="50"/>
      <c r="AV27" s="50"/>
      <c r="AX27" s="50"/>
      <c r="AY27" s="50"/>
      <c r="AZ27" s="37"/>
      <c r="BA27" s="50"/>
      <c r="BB27" s="50"/>
      <c r="BD27" s="50"/>
      <c r="BE27" s="50"/>
      <c r="BG27" s="50"/>
      <c r="BH27" s="50"/>
      <c r="BI27" s="37"/>
      <c r="BJ27" s="50"/>
      <c r="BK27" s="50"/>
      <c r="BM27" s="50"/>
      <c r="BN27" s="50"/>
      <c r="BP27" s="50"/>
      <c r="BQ27" s="50"/>
      <c r="BS27" s="50"/>
      <c r="BT27" s="50"/>
      <c r="BV27" s="50"/>
      <c r="BW27" s="50"/>
      <c r="BZ27" s="50"/>
      <c r="CA27" s="50"/>
      <c r="CB27" s="37"/>
      <c r="CC27" s="50"/>
      <c r="CD27" s="50"/>
      <c r="CE27" s="37"/>
      <c r="CF27" s="50"/>
      <c r="CG27" s="50"/>
      <c r="CH27" s="37"/>
      <c r="CI27" s="50"/>
      <c r="CJ27" s="50"/>
      <c r="CK27" s="37"/>
      <c r="CL27" s="50"/>
      <c r="CM27" s="50"/>
      <c r="CN27" s="37"/>
      <c r="CO27" s="50"/>
      <c r="CP27" s="50"/>
      <c r="CQ27" s="37"/>
      <c r="CR27" s="50"/>
      <c r="CS27" s="50"/>
      <c r="CU27" s="50"/>
      <c r="CV27" s="50"/>
      <c r="CX27" s="50"/>
      <c r="CY27" s="50"/>
      <c r="CZ27" s="37"/>
      <c r="DA27" s="50"/>
      <c r="DB27" s="50"/>
      <c r="DD27" s="50"/>
      <c r="DE27" s="50"/>
      <c r="DF27" s="37"/>
      <c r="DG27" s="50"/>
      <c r="DH27" s="50"/>
      <c r="DJ27" s="50"/>
      <c r="DK27" s="50"/>
      <c r="DL27" s="37"/>
      <c r="DM27" s="50"/>
      <c r="DN27" s="50"/>
      <c r="DP27" s="50"/>
      <c r="DQ27" s="50"/>
      <c r="DS27" s="50"/>
      <c r="DT27" s="50"/>
      <c r="DU27" s="37"/>
      <c r="DV27" s="50"/>
      <c r="DW27" s="50"/>
      <c r="DY27" s="50"/>
      <c r="DZ27" s="50"/>
      <c r="EA27" s="37"/>
      <c r="EB27" s="50"/>
      <c r="EC27" s="50"/>
      <c r="EE27" s="50"/>
      <c r="EF27" s="50"/>
      <c r="EG27" s="37"/>
      <c r="EH27" s="50"/>
      <c r="EI27" s="50"/>
      <c r="EK27" s="50"/>
      <c r="EL27" s="50"/>
      <c r="EN27" s="50"/>
      <c r="EO27" s="50"/>
    </row>
    <row r="28" spans="2:145">
      <c r="B28" s="153" t="s">
        <v>199</v>
      </c>
      <c r="C28" s="34">
        <v>1.8</v>
      </c>
      <c r="D28" s="34">
        <v>2.8</v>
      </c>
      <c r="E28" s="34">
        <v>32.700000000000003</v>
      </c>
      <c r="F28" s="34">
        <v>-1.6839999999999999</v>
      </c>
      <c r="G28" s="37"/>
      <c r="H28" s="50">
        <v>6.1</v>
      </c>
      <c r="I28" s="50">
        <v>-0.1</v>
      </c>
      <c r="J28" s="37"/>
      <c r="K28" s="50">
        <v>32.744</v>
      </c>
      <c r="L28" s="50">
        <v>-1.6839999999999999</v>
      </c>
      <c r="M28" s="37"/>
      <c r="N28" s="50">
        <v>-1.683716</v>
      </c>
      <c r="O28" s="50">
        <v>0</v>
      </c>
      <c r="P28" s="37"/>
      <c r="Q28" s="50">
        <v>-2.8399999999995096E-4</v>
      </c>
      <c r="R28" s="50">
        <v>0</v>
      </c>
      <c r="S28" s="123"/>
      <c r="T28" s="50">
        <v>-1.6839999999999999</v>
      </c>
      <c r="U28" s="50">
        <v>0</v>
      </c>
      <c r="V28" s="37"/>
      <c r="W28" s="50">
        <v>0</v>
      </c>
      <c r="X28" s="50">
        <v>-15.105</v>
      </c>
      <c r="Y28" s="123"/>
      <c r="Z28" s="50">
        <v>-1.6839999999999999</v>
      </c>
      <c r="AA28" s="50">
        <v>-15.105</v>
      </c>
      <c r="AB28" s="37"/>
      <c r="AC28" s="50">
        <v>0</v>
      </c>
      <c r="AD28" s="50">
        <v>-14.284186989999956</v>
      </c>
      <c r="AE28" s="123"/>
      <c r="AF28" s="50">
        <v>-1.6839999999999999</v>
      </c>
      <c r="AG28" s="50">
        <v>-29.389186989999956</v>
      </c>
      <c r="AI28" s="50">
        <v>0</v>
      </c>
      <c r="AJ28" s="50">
        <v>0</v>
      </c>
      <c r="AL28" s="50">
        <v>0</v>
      </c>
      <c r="AM28" s="50">
        <v>0</v>
      </c>
      <c r="AN28" s="123"/>
      <c r="AO28" s="50">
        <v>0</v>
      </c>
      <c r="AP28" s="50">
        <v>0</v>
      </c>
      <c r="AR28" s="50">
        <v>-15.105</v>
      </c>
      <c r="AS28" s="50">
        <v>0</v>
      </c>
      <c r="AT28" s="123"/>
      <c r="AU28" s="50">
        <v>-15.105</v>
      </c>
      <c r="AV28" s="50">
        <v>0</v>
      </c>
      <c r="AX28" s="50">
        <v>-14.284186989999956</v>
      </c>
      <c r="AY28" s="50">
        <v>4.1418949999999996E-2</v>
      </c>
      <c r="AZ28" s="123"/>
      <c r="BA28" s="50">
        <v>-29.389186989999956</v>
      </c>
      <c r="BB28" s="50">
        <v>4.1418949999999996E-2</v>
      </c>
      <c r="BD28" s="50">
        <v>0</v>
      </c>
      <c r="BE28" s="50">
        <v>0</v>
      </c>
      <c r="BG28" s="50">
        <v>0</v>
      </c>
      <c r="BH28" s="50">
        <v>0</v>
      </c>
      <c r="BI28" s="123"/>
      <c r="BJ28" s="50">
        <v>0</v>
      </c>
      <c r="BK28" s="50">
        <v>0</v>
      </c>
      <c r="BM28" s="50">
        <v>0</v>
      </c>
      <c r="BN28" s="50">
        <v>0</v>
      </c>
      <c r="BP28" s="50">
        <v>0</v>
      </c>
      <c r="BQ28" s="50">
        <v>0</v>
      </c>
      <c r="BS28" s="50">
        <v>4.1418949999999996E-2</v>
      </c>
      <c r="BT28" s="50">
        <v>0.11</v>
      </c>
      <c r="BV28" s="50">
        <v>4.1418949999999996E-2</v>
      </c>
      <c r="BW28" s="50">
        <v>0.11</v>
      </c>
      <c r="BZ28" s="50">
        <v>0</v>
      </c>
      <c r="CA28" s="50">
        <v>0</v>
      </c>
      <c r="CB28" s="123"/>
      <c r="CC28" s="50">
        <v>0</v>
      </c>
      <c r="CD28" s="50">
        <v>0</v>
      </c>
      <c r="CE28" s="123"/>
      <c r="CF28" s="50">
        <v>0</v>
      </c>
      <c r="CG28" s="50">
        <v>0</v>
      </c>
      <c r="CH28" s="123"/>
      <c r="CI28" s="50">
        <v>0</v>
      </c>
      <c r="CJ28" s="47">
        <v>0</v>
      </c>
      <c r="CK28" s="123"/>
      <c r="CL28" s="50">
        <v>0</v>
      </c>
      <c r="CM28" s="50">
        <v>0</v>
      </c>
      <c r="CN28" s="123"/>
      <c r="CO28" s="50">
        <v>0.11</v>
      </c>
      <c r="CP28" s="47">
        <v>0</v>
      </c>
      <c r="CQ28" s="123"/>
      <c r="CR28" s="50">
        <v>0.11</v>
      </c>
      <c r="CS28" s="50">
        <v>0</v>
      </c>
      <c r="CU28" s="50">
        <v>0</v>
      </c>
      <c r="CV28" s="50">
        <v>0</v>
      </c>
      <c r="CX28" s="50">
        <v>0</v>
      </c>
      <c r="CY28" s="47">
        <v>0</v>
      </c>
      <c r="CZ28" s="123"/>
      <c r="DA28" s="50">
        <v>0</v>
      </c>
      <c r="DB28" s="50">
        <v>0</v>
      </c>
      <c r="DD28" s="47">
        <v>0</v>
      </c>
      <c r="DE28" s="47">
        <v>0</v>
      </c>
      <c r="DF28" s="123"/>
      <c r="DG28" s="50">
        <v>0</v>
      </c>
      <c r="DH28" s="50">
        <v>0</v>
      </c>
      <c r="DJ28" s="47">
        <v>0</v>
      </c>
      <c r="DK28" s="47">
        <v>0</v>
      </c>
      <c r="DL28" s="123"/>
      <c r="DM28" s="50">
        <v>0</v>
      </c>
      <c r="DN28" s="50">
        <v>0</v>
      </c>
      <c r="DP28" s="47">
        <v>0</v>
      </c>
      <c r="DQ28" s="50">
        <v>0</v>
      </c>
      <c r="DS28" s="47">
        <v>0</v>
      </c>
      <c r="DT28" s="47">
        <v>0</v>
      </c>
      <c r="DU28" s="123"/>
      <c r="DV28" s="50">
        <v>0</v>
      </c>
      <c r="DW28" s="50">
        <v>0</v>
      </c>
      <c r="DY28" s="47">
        <v>0</v>
      </c>
      <c r="DZ28" s="47">
        <v>0</v>
      </c>
      <c r="EA28" s="123"/>
      <c r="EB28" s="50">
        <v>0</v>
      </c>
      <c r="EC28" s="50">
        <v>0</v>
      </c>
      <c r="EE28" s="47">
        <f t="shared" ref="EE28:EF35" si="10">EH28-EB28</f>
        <v>0</v>
      </c>
      <c r="EF28" s="47">
        <f t="shared" si="10"/>
        <v>0</v>
      </c>
      <c r="EG28" s="123"/>
      <c r="EH28" s="50">
        <f t="shared" si="1"/>
        <v>0</v>
      </c>
      <c r="EI28" s="50">
        <v>0</v>
      </c>
      <c r="EK28" s="47">
        <f t="shared" ref="EK28:EK35" si="11">DQ28</f>
        <v>0</v>
      </c>
      <c r="EL28" s="47">
        <v>0</v>
      </c>
      <c r="EN28" s="47">
        <f t="shared" ref="EN28:EN35" si="12">DT28</f>
        <v>0</v>
      </c>
      <c r="EO28" s="47">
        <v>0</v>
      </c>
    </row>
    <row r="29" spans="2:145">
      <c r="B29" s="153" t="s">
        <v>200</v>
      </c>
      <c r="C29" s="34">
        <v>0</v>
      </c>
      <c r="D29" s="34">
        <v>-3</v>
      </c>
      <c r="E29" s="34">
        <v>-4.9000000000000004</v>
      </c>
      <c r="F29" s="34">
        <v>-6.1120000000000001</v>
      </c>
      <c r="G29" s="37"/>
      <c r="H29" s="50">
        <v>-2.2000000000000002</v>
      </c>
      <c r="I29" s="50">
        <v>-2.9</v>
      </c>
      <c r="J29" s="37"/>
      <c r="K29" s="50">
        <v>-3.3250000000000002</v>
      </c>
      <c r="L29" s="50">
        <v>-4.3079999999999998</v>
      </c>
      <c r="M29" s="37"/>
      <c r="N29" s="50">
        <v>-1.4670160000000001</v>
      </c>
      <c r="O29" s="50">
        <v>-1.5066255005714293</v>
      </c>
      <c r="P29" s="37"/>
      <c r="Q29" s="50">
        <v>-1.3859840000000001</v>
      </c>
      <c r="R29" s="50">
        <v>-1.5393744994285705</v>
      </c>
      <c r="S29" s="123"/>
      <c r="T29" s="50">
        <v>-2.8530000000000002</v>
      </c>
      <c r="U29" s="50">
        <v>-3.0459999999999998</v>
      </c>
      <c r="V29" s="37"/>
      <c r="W29" s="50">
        <v>-1.4549999999999996</v>
      </c>
      <c r="X29" s="50">
        <v>-1.6490000000000005</v>
      </c>
      <c r="Y29" s="123"/>
      <c r="Z29" s="50">
        <v>-4.3079999999999998</v>
      </c>
      <c r="AA29" s="50">
        <v>-4.6950000000000003</v>
      </c>
      <c r="AB29" s="37"/>
      <c r="AC29" s="50">
        <v>-1.8040000000000003</v>
      </c>
      <c r="AD29" s="50">
        <v>-1.6014749043009076</v>
      </c>
      <c r="AE29" s="123"/>
      <c r="AF29" s="50">
        <v>-6.1120000000000001</v>
      </c>
      <c r="AG29" s="50">
        <v>-6.2964749043009078</v>
      </c>
      <c r="AI29" s="50">
        <v>-1.5066255005714293</v>
      </c>
      <c r="AJ29" s="50">
        <v>-1.6500171366983409</v>
      </c>
      <c r="AL29" s="50">
        <v>-1.5393744994285705</v>
      </c>
      <c r="AM29" s="50">
        <v>-1.5851614866355186</v>
      </c>
      <c r="AN29" s="123"/>
      <c r="AO29" s="50">
        <v>-3.0459999999999998</v>
      </c>
      <c r="AP29" s="50">
        <v>-3.2351786233338595</v>
      </c>
      <c r="AR29" s="50">
        <v>-1.6490000000000005</v>
      </c>
      <c r="AS29" s="50">
        <v>-1.5957677507418975</v>
      </c>
      <c r="AT29" s="123"/>
      <c r="AU29" s="50">
        <v>-4.6950000000000003</v>
      </c>
      <c r="AV29" s="50">
        <v>-4.830946374075757</v>
      </c>
      <c r="AX29" s="50">
        <v>-1.6014749043009076</v>
      </c>
      <c r="AY29" s="50">
        <v>-4.7136504542982296</v>
      </c>
      <c r="AZ29" s="123"/>
      <c r="BA29" s="50">
        <v>-6.2964749043009078</v>
      </c>
      <c r="BB29" s="50">
        <v>-9.5445968283739866</v>
      </c>
      <c r="BD29" s="50">
        <v>-1.6500171366983409</v>
      </c>
      <c r="BE29" s="50">
        <v>-2.8233561259259763</v>
      </c>
      <c r="BG29" s="50">
        <v>-1.5851614866355186</v>
      </c>
      <c r="BH29" s="50">
        <v>-2.5218522917078858</v>
      </c>
      <c r="BI29" s="123"/>
      <c r="BJ29" s="50">
        <v>-3.2351786233338595</v>
      </c>
      <c r="BK29" s="50">
        <v>-5.3452084176338621</v>
      </c>
      <c r="BM29" s="50">
        <v>-1.5957677507418975</v>
      </c>
      <c r="BN29" s="50">
        <v>-2.4662335906955706</v>
      </c>
      <c r="BP29" s="50">
        <v>-4.830946374075757</v>
      </c>
      <c r="BQ29" s="50">
        <v>-7.8114420083294327</v>
      </c>
      <c r="BS29" s="50">
        <v>-4.7136504542982296</v>
      </c>
      <c r="BT29" s="50">
        <v>-2.4845579916705667</v>
      </c>
      <c r="BV29" s="50">
        <v>-9.5445968283739866</v>
      </c>
      <c r="BW29" s="50">
        <v>-10.295999999999999</v>
      </c>
      <c r="BZ29" s="50">
        <v>-2.8233561259259763</v>
      </c>
      <c r="CA29" s="50">
        <v>-6.4980000000000002</v>
      </c>
      <c r="CB29" s="123"/>
      <c r="CC29" s="50">
        <v>-2.5218522917078858</v>
      </c>
      <c r="CD29" s="50">
        <v>-3.55</v>
      </c>
      <c r="CE29" s="123"/>
      <c r="CF29" s="50">
        <v>-5.3452084176338621</v>
      </c>
      <c r="CG29" s="50">
        <v>-10.048</v>
      </c>
      <c r="CH29" s="123"/>
      <c r="CI29" s="50">
        <v>-2.4662335906955706</v>
      </c>
      <c r="CJ29" s="47">
        <v>-0.60299999999999976</v>
      </c>
      <c r="CK29" s="123"/>
      <c r="CL29" s="50">
        <v>-7.8114420083294327</v>
      </c>
      <c r="CM29" s="50">
        <v>-10.651</v>
      </c>
      <c r="CN29" s="123"/>
      <c r="CO29" s="50">
        <v>-2.4845579916705667</v>
      </c>
      <c r="CP29" s="47">
        <v>-3.7279999999999998</v>
      </c>
      <c r="CQ29" s="123"/>
      <c r="CR29" s="50">
        <v>-10.295999999999999</v>
      </c>
      <c r="CS29" s="50">
        <v>-14.379</v>
      </c>
      <c r="CU29" s="50">
        <v>-6.4980000000000002</v>
      </c>
      <c r="CV29" s="50">
        <v>-5.6150000000000002</v>
      </c>
      <c r="CX29" s="50">
        <v>-3.55</v>
      </c>
      <c r="CY29" s="47">
        <v>-5.5790000000000006</v>
      </c>
      <c r="CZ29" s="123"/>
      <c r="DA29" s="50">
        <v>-10.048</v>
      </c>
      <c r="DB29" s="50">
        <v>-11.194000000000001</v>
      </c>
      <c r="DD29" s="47">
        <v>-0.60299999999999976</v>
      </c>
      <c r="DE29" s="47">
        <v>-5.6839999999999993</v>
      </c>
      <c r="DF29" s="123"/>
      <c r="DG29" s="50">
        <v>-10.651</v>
      </c>
      <c r="DH29" s="50">
        <v>-16.878</v>
      </c>
      <c r="DJ29" s="47">
        <v>-3.7279999999999998</v>
      </c>
      <c r="DK29" s="47">
        <v>-6.875</v>
      </c>
      <c r="DL29" s="123"/>
      <c r="DM29" s="50">
        <v>-14.379</v>
      </c>
      <c r="DN29" s="50">
        <v>-23.753</v>
      </c>
      <c r="DP29" s="47">
        <v>-5.6150000000000002</v>
      </c>
      <c r="DQ29" s="50">
        <v>-6.226</v>
      </c>
      <c r="DS29" s="47">
        <v>-5.5790000000000006</v>
      </c>
      <c r="DT29" s="47">
        <v>-8.0970000000000013</v>
      </c>
      <c r="DU29" s="123"/>
      <c r="DV29" s="50">
        <v>-11.194000000000001</v>
      </c>
      <c r="DW29" s="50">
        <v>-14.323</v>
      </c>
      <c r="DY29" s="47">
        <v>-5.6839999999999993</v>
      </c>
      <c r="DZ29" s="47">
        <v>-6.3069999999999986</v>
      </c>
      <c r="EA29" s="123"/>
      <c r="EB29" s="50">
        <v>-16.878</v>
      </c>
      <c r="EC29" s="50">
        <v>-20.63</v>
      </c>
      <c r="EE29" s="47">
        <f t="shared" si="10"/>
        <v>-6.875</v>
      </c>
      <c r="EF29" s="47">
        <f t="shared" si="10"/>
        <v>-14.818999999999999</v>
      </c>
      <c r="EG29" s="123"/>
      <c r="EH29" s="50">
        <f t="shared" si="1"/>
        <v>-23.753</v>
      </c>
      <c r="EI29" s="50">
        <v>-35.448999999999998</v>
      </c>
      <c r="EK29" s="47">
        <f t="shared" si="11"/>
        <v>-6.226</v>
      </c>
      <c r="EL29" s="47">
        <v>-8.6929999999999996</v>
      </c>
      <c r="EN29" s="47">
        <f t="shared" si="12"/>
        <v>-8.0970000000000013</v>
      </c>
      <c r="EO29" s="47">
        <v>-8.9489999999999998</v>
      </c>
    </row>
    <row r="30" spans="2:145">
      <c r="B30" s="153" t="s">
        <v>201</v>
      </c>
      <c r="C30" s="34">
        <v>-2.1</v>
      </c>
      <c r="D30" s="34">
        <v>-2.5</v>
      </c>
      <c r="E30" s="34">
        <v>-2.8</v>
      </c>
      <c r="F30" s="34">
        <v>-3.0649999999999999</v>
      </c>
      <c r="G30" s="37"/>
      <c r="H30" s="50">
        <v>0</v>
      </c>
      <c r="I30" s="50">
        <v>-1.2</v>
      </c>
      <c r="J30" s="37"/>
      <c r="K30" s="50">
        <v>-2.782</v>
      </c>
      <c r="L30" s="50">
        <v>-3.0649999999999999</v>
      </c>
      <c r="M30" s="37"/>
      <c r="N30" s="50">
        <v>0</v>
      </c>
      <c r="O30" s="50">
        <v>0</v>
      </c>
      <c r="P30" s="37"/>
      <c r="Q30" s="50">
        <v>-1.2250000000000001</v>
      </c>
      <c r="R30" s="50">
        <v>-1.2250000000000001</v>
      </c>
      <c r="S30" s="123"/>
      <c r="T30" s="50">
        <v>-1.2250000000000001</v>
      </c>
      <c r="U30" s="50">
        <v>-1.2250000000000001</v>
      </c>
      <c r="V30" s="37"/>
      <c r="W30" s="50">
        <v>-1.8399999999999999</v>
      </c>
      <c r="X30" s="50">
        <v>-0.16199999999999992</v>
      </c>
      <c r="Y30" s="123"/>
      <c r="Z30" s="50">
        <v>-3.0649999999999999</v>
      </c>
      <c r="AA30" s="50">
        <v>-1.387</v>
      </c>
      <c r="AB30" s="37"/>
      <c r="AC30" s="50">
        <v>0</v>
      </c>
      <c r="AD30" s="50">
        <v>-2.8391999999977102E-4</v>
      </c>
      <c r="AE30" s="123"/>
      <c r="AF30" s="50">
        <v>-3.0649999999999999</v>
      </c>
      <c r="AG30" s="50">
        <v>-1.3872839199999998</v>
      </c>
      <c r="AI30" s="50">
        <v>0</v>
      </c>
      <c r="AJ30" s="50">
        <v>0</v>
      </c>
      <c r="AL30" s="50">
        <v>-1.2250000000000001</v>
      </c>
      <c r="AM30" s="50">
        <v>-1.2250000000000001</v>
      </c>
      <c r="AN30" s="123"/>
      <c r="AO30" s="50">
        <v>-1.2250000000000001</v>
      </c>
      <c r="AP30" s="50">
        <v>-1.2250000000000001</v>
      </c>
      <c r="AR30" s="50">
        <v>-0.16199999999999992</v>
      </c>
      <c r="AS30" s="50">
        <v>-0.19048534000000017</v>
      </c>
      <c r="AT30" s="123"/>
      <c r="AU30" s="50">
        <v>-1.387</v>
      </c>
      <c r="AV30" s="50">
        <v>-1.4154853400000003</v>
      </c>
      <c r="AX30" s="50">
        <v>-2.8391999999977102E-4</v>
      </c>
      <c r="AY30" s="50">
        <v>0</v>
      </c>
      <c r="AZ30" s="123"/>
      <c r="BA30" s="50">
        <v>-1.3872839199999998</v>
      </c>
      <c r="BB30" s="50">
        <v>-1.4154853400000003</v>
      </c>
      <c r="BD30" s="50">
        <v>0</v>
      </c>
      <c r="BE30" s="50">
        <v>0</v>
      </c>
      <c r="BG30" s="50">
        <v>-1.2250000000000001</v>
      </c>
      <c r="BH30" s="50">
        <v>-1.8620000000000001</v>
      </c>
      <c r="BI30" s="123"/>
      <c r="BJ30" s="50">
        <v>-1.2250000000000001</v>
      </c>
      <c r="BK30" s="50">
        <v>-1.8620000000000001</v>
      </c>
      <c r="BM30" s="50">
        <v>-0.19048534000000017</v>
      </c>
      <c r="BN30" s="50">
        <v>-0.19098787999999978</v>
      </c>
      <c r="BP30" s="50">
        <v>-1.4154853400000003</v>
      </c>
      <c r="BQ30" s="50">
        <v>-2.0529878799999999</v>
      </c>
      <c r="BS30" s="50">
        <v>0</v>
      </c>
      <c r="BT30" s="50">
        <v>-1.2120000000059861E-5</v>
      </c>
      <c r="BV30" s="50">
        <v>-1.4154853400000003</v>
      </c>
      <c r="BW30" s="50">
        <v>-2.0529999999999999</v>
      </c>
      <c r="BZ30" s="50">
        <v>0</v>
      </c>
      <c r="CA30" s="50">
        <v>0</v>
      </c>
      <c r="CB30" s="123"/>
      <c r="CC30" s="50">
        <v>-1.8620000000000001</v>
      </c>
      <c r="CD30" s="50">
        <v>-1.5680000000000001</v>
      </c>
      <c r="CE30" s="123"/>
      <c r="CF30" s="50">
        <v>-1.8620000000000001</v>
      </c>
      <c r="CG30" s="50">
        <v>-1.5680000000000001</v>
      </c>
      <c r="CH30" s="123"/>
      <c r="CI30" s="50">
        <v>-0.19098787999999978</v>
      </c>
      <c r="CJ30" s="47">
        <v>0</v>
      </c>
      <c r="CK30" s="123"/>
      <c r="CL30" s="50">
        <v>-2.0529878799999999</v>
      </c>
      <c r="CM30" s="50">
        <v>-1.5680000000000001</v>
      </c>
      <c r="CN30" s="123"/>
      <c r="CO30" s="50">
        <v>-1.2120000000059861E-5</v>
      </c>
      <c r="CP30" s="47">
        <v>0</v>
      </c>
      <c r="CQ30" s="123"/>
      <c r="CR30" s="50">
        <v>-2.0529999999999999</v>
      </c>
      <c r="CS30" s="50">
        <v>-1.5680000000000001</v>
      </c>
      <c r="CU30" s="50">
        <v>0</v>
      </c>
      <c r="CV30" s="50">
        <v>-0.14099999999999999</v>
      </c>
      <c r="CX30" s="50">
        <v>-1.5680000000000001</v>
      </c>
      <c r="CY30" s="47">
        <v>-1.5249999999999999</v>
      </c>
      <c r="CZ30" s="123"/>
      <c r="DA30" s="50">
        <v>-1.5680000000000001</v>
      </c>
      <c r="DB30" s="50">
        <v>-1.6659999999999999</v>
      </c>
      <c r="DD30" s="47">
        <v>0</v>
      </c>
      <c r="DE30" s="47">
        <v>0</v>
      </c>
      <c r="DF30" s="123"/>
      <c r="DG30" s="50">
        <v>-1.5680000000000001</v>
      </c>
      <c r="DH30" s="50">
        <v>-1.6659999999999999</v>
      </c>
      <c r="DJ30" s="47">
        <v>0</v>
      </c>
      <c r="DK30" s="47">
        <v>-0.34100000000000019</v>
      </c>
      <c r="DL30" s="123"/>
      <c r="DM30" s="50">
        <v>-1.5680000000000001</v>
      </c>
      <c r="DN30" s="50">
        <v>-2.0070000000000001</v>
      </c>
      <c r="DP30" s="47">
        <v>-0.14099999999999999</v>
      </c>
      <c r="DQ30" s="50">
        <v>0</v>
      </c>
      <c r="DS30" s="47">
        <v>-1.5249999999999999</v>
      </c>
      <c r="DT30" s="47">
        <v>-1.593</v>
      </c>
      <c r="DU30" s="123"/>
      <c r="DV30" s="50">
        <v>-1.6659999999999999</v>
      </c>
      <c r="DW30" s="50">
        <v>-1.593</v>
      </c>
      <c r="DY30" s="47">
        <v>0</v>
      </c>
      <c r="DZ30" s="47">
        <v>0</v>
      </c>
      <c r="EA30" s="123"/>
      <c r="EB30" s="50">
        <v>-1.6659999999999999</v>
      </c>
      <c r="EC30" s="50">
        <v>-1.593</v>
      </c>
      <c r="EE30" s="47">
        <f t="shared" si="10"/>
        <v>-0.34100000000000019</v>
      </c>
      <c r="EF30" s="47">
        <f t="shared" si="10"/>
        <v>-0.21799999999999997</v>
      </c>
      <c r="EG30" s="123"/>
      <c r="EH30" s="50">
        <f t="shared" si="1"/>
        <v>-2.0070000000000001</v>
      </c>
      <c r="EI30" s="50">
        <v>-1.8109999999999999</v>
      </c>
      <c r="EK30" s="47">
        <f t="shared" si="11"/>
        <v>0</v>
      </c>
      <c r="EL30" s="47">
        <v>0</v>
      </c>
      <c r="EN30" s="47">
        <f t="shared" si="12"/>
        <v>-1.593</v>
      </c>
      <c r="EO30" s="47">
        <v>-1.6659999999999999</v>
      </c>
    </row>
    <row r="31" spans="2:145">
      <c r="B31" s="153" t="s">
        <v>202</v>
      </c>
      <c r="C31" s="123">
        <v>47.8</v>
      </c>
      <c r="D31" s="34">
        <v>2.9</v>
      </c>
      <c r="E31" s="34">
        <v>8.1999999999999993</v>
      </c>
      <c r="F31" s="34">
        <v>7.8E-2</v>
      </c>
      <c r="G31" s="37"/>
      <c r="H31" s="41">
        <v>7.3</v>
      </c>
      <c r="I31" s="41">
        <v>0</v>
      </c>
      <c r="J31" s="37"/>
      <c r="K31" s="41">
        <v>7.2549999999999999</v>
      </c>
      <c r="L31" s="41">
        <v>0</v>
      </c>
      <c r="M31" s="37"/>
      <c r="N31" s="41">
        <v>0</v>
      </c>
      <c r="O31" s="41">
        <v>375.03252268702266</v>
      </c>
      <c r="P31" s="37"/>
      <c r="Q31" s="41">
        <v>0</v>
      </c>
      <c r="R31" s="41">
        <v>4.7731297735253975E-4</v>
      </c>
      <c r="S31" s="123"/>
      <c r="T31" s="41">
        <v>0</v>
      </c>
      <c r="U31" s="41">
        <v>375.03300000000002</v>
      </c>
      <c r="V31" s="37"/>
      <c r="W31" s="41">
        <v>0</v>
      </c>
      <c r="X31" s="41">
        <v>698.99999999999989</v>
      </c>
      <c r="Y31" s="123"/>
      <c r="Z31" s="41">
        <v>0</v>
      </c>
      <c r="AA31" s="41">
        <v>1074.0329999999999</v>
      </c>
      <c r="AB31" s="37"/>
      <c r="AC31" s="41">
        <v>7.8E-2</v>
      </c>
      <c r="AD31" s="41">
        <v>319.99952268702259</v>
      </c>
      <c r="AE31" s="123"/>
      <c r="AF31" s="41">
        <v>7.8E-2</v>
      </c>
      <c r="AG31" s="41">
        <v>1394.0325226870225</v>
      </c>
      <c r="AI31" s="41">
        <v>375.03252268702266</v>
      </c>
      <c r="AJ31" s="41">
        <v>0</v>
      </c>
      <c r="AL31" s="41">
        <v>4.7731297735253975E-4</v>
      </c>
      <c r="AM31" s="41">
        <v>125</v>
      </c>
      <c r="AN31" s="123"/>
      <c r="AO31" s="41">
        <v>375.03300000000002</v>
      </c>
      <c r="AP31" s="41">
        <v>125</v>
      </c>
      <c r="AR31" s="41">
        <v>698.99999999999989</v>
      </c>
      <c r="AS31" s="41">
        <v>0</v>
      </c>
      <c r="AT31" s="123"/>
      <c r="AU31" s="41">
        <v>1074.0329999999999</v>
      </c>
      <c r="AV31" s="41">
        <v>125</v>
      </c>
      <c r="AX31" s="41">
        <v>319.99952268702259</v>
      </c>
      <c r="AY31" s="41">
        <v>4.5</v>
      </c>
      <c r="AZ31" s="123"/>
      <c r="BA31" s="41">
        <v>1394.0325226870225</v>
      </c>
      <c r="BB31" s="41">
        <v>129.5</v>
      </c>
      <c r="BD31" s="41">
        <v>0</v>
      </c>
      <c r="BE31" s="41">
        <v>17</v>
      </c>
      <c r="BG31" s="41">
        <v>125</v>
      </c>
      <c r="BH31" s="41">
        <v>27.5</v>
      </c>
      <c r="BI31" s="123"/>
      <c r="BJ31" s="41">
        <v>125</v>
      </c>
      <c r="BK31" s="41">
        <v>44.5</v>
      </c>
      <c r="BM31" s="41">
        <v>0</v>
      </c>
      <c r="BN31" s="41">
        <v>-3.5</v>
      </c>
      <c r="BP31" s="41">
        <v>125</v>
      </c>
      <c r="BQ31" s="41">
        <v>41</v>
      </c>
      <c r="BS31" s="41">
        <v>4.5</v>
      </c>
      <c r="BT31" s="41">
        <v>55</v>
      </c>
      <c r="BV31" s="41">
        <v>129.5</v>
      </c>
      <c r="BW31" s="41">
        <v>96</v>
      </c>
      <c r="BZ31" s="41">
        <v>17</v>
      </c>
      <c r="CA31" s="41">
        <v>22</v>
      </c>
      <c r="CB31" s="123"/>
      <c r="CC31" s="41">
        <v>27.5</v>
      </c>
      <c r="CD31" s="41">
        <v>654</v>
      </c>
      <c r="CE31" s="123"/>
      <c r="CF31" s="41">
        <v>44.5</v>
      </c>
      <c r="CG31" s="41">
        <v>676</v>
      </c>
      <c r="CH31" s="123"/>
      <c r="CI31" s="50">
        <v>-3.5</v>
      </c>
      <c r="CJ31" s="47">
        <v>2.9900000000000091</v>
      </c>
      <c r="CK31" s="123"/>
      <c r="CL31" s="50">
        <v>41</v>
      </c>
      <c r="CM31" s="41">
        <v>678.99</v>
      </c>
      <c r="CN31" s="123"/>
      <c r="CO31" s="50">
        <v>55</v>
      </c>
      <c r="CP31" s="47">
        <v>41.088999999999942</v>
      </c>
      <c r="CQ31" s="123"/>
      <c r="CR31" s="50">
        <v>96</v>
      </c>
      <c r="CS31" s="41">
        <v>720.07899999999995</v>
      </c>
      <c r="CU31" s="41">
        <v>22</v>
      </c>
      <c r="CV31" s="41">
        <v>0</v>
      </c>
      <c r="CX31" s="41">
        <v>654</v>
      </c>
      <c r="CY31" s="47">
        <v>0</v>
      </c>
      <c r="CZ31" s="123"/>
      <c r="DA31" s="41">
        <v>676</v>
      </c>
      <c r="DB31" s="41">
        <v>0</v>
      </c>
      <c r="DD31" s="47">
        <v>2.9900000000000091</v>
      </c>
      <c r="DE31" s="47">
        <v>7.9950000000000001</v>
      </c>
      <c r="DF31" s="123"/>
      <c r="DG31" s="41">
        <v>678.99</v>
      </c>
      <c r="DH31" s="41">
        <v>7.9950000000000001</v>
      </c>
      <c r="DJ31" s="47">
        <v>41.088999999999942</v>
      </c>
      <c r="DK31" s="47">
        <v>5.3039999999999994</v>
      </c>
      <c r="DL31" s="123"/>
      <c r="DM31" s="41">
        <v>720.07899999999995</v>
      </c>
      <c r="DN31" s="41">
        <v>13.298999999999999</v>
      </c>
      <c r="DP31" s="47">
        <v>0</v>
      </c>
      <c r="DQ31" s="41">
        <v>0</v>
      </c>
      <c r="DS31" s="47">
        <v>0</v>
      </c>
      <c r="DT31" s="47">
        <v>0</v>
      </c>
      <c r="DU31" s="123"/>
      <c r="DV31" s="41">
        <v>0</v>
      </c>
      <c r="DW31" s="41">
        <v>0</v>
      </c>
      <c r="DY31" s="47">
        <v>7.9950000000000001</v>
      </c>
      <c r="DZ31" s="47">
        <v>40</v>
      </c>
      <c r="EA31" s="123"/>
      <c r="EB31" s="41">
        <v>7.9950000000000001</v>
      </c>
      <c r="EC31" s="41">
        <v>40</v>
      </c>
      <c r="EE31" s="47">
        <f t="shared" si="10"/>
        <v>5.3039999999999994</v>
      </c>
      <c r="EF31" s="47">
        <f t="shared" si="10"/>
        <v>0</v>
      </c>
      <c r="EG31" s="123"/>
      <c r="EH31" s="41">
        <f t="shared" si="1"/>
        <v>13.298999999999999</v>
      </c>
      <c r="EI31" s="41">
        <v>40</v>
      </c>
      <c r="EK31" s="47">
        <f t="shared" si="11"/>
        <v>0</v>
      </c>
      <c r="EL31" s="47">
        <v>0</v>
      </c>
      <c r="EN31" s="47">
        <f t="shared" si="12"/>
        <v>0</v>
      </c>
      <c r="EO31" s="47">
        <v>0</v>
      </c>
    </row>
    <row r="32" spans="2:145">
      <c r="B32" s="153" t="s">
        <v>243</v>
      </c>
      <c r="C32" s="34">
        <v>-49.4</v>
      </c>
      <c r="D32" s="34">
        <v>-1.8</v>
      </c>
      <c r="E32" s="34">
        <v>-3.5</v>
      </c>
      <c r="F32" s="34">
        <v>-2.8860000000000001</v>
      </c>
      <c r="G32" s="37"/>
      <c r="H32" s="41">
        <v>-1.9</v>
      </c>
      <c r="I32" s="41">
        <v>-1</v>
      </c>
      <c r="J32" s="37"/>
      <c r="K32" s="41">
        <v>-2.746</v>
      </c>
      <c r="L32" s="41">
        <v>-2.048</v>
      </c>
      <c r="M32" s="37"/>
      <c r="N32" s="41">
        <v>-0.62068108005408562</v>
      </c>
      <c r="O32" s="41">
        <v>-640.5683277495101</v>
      </c>
      <c r="P32" s="37"/>
      <c r="Q32" s="41">
        <v>-0.60831891994591447</v>
      </c>
      <c r="R32" s="41">
        <v>-0.80667225048989621</v>
      </c>
      <c r="S32" s="123"/>
      <c r="T32" s="41">
        <v>-1.2290000000000001</v>
      </c>
      <c r="U32" s="41">
        <v>-641.375</v>
      </c>
      <c r="V32" s="37"/>
      <c r="W32" s="41">
        <v>-0.81899999999999995</v>
      </c>
      <c r="X32" s="41">
        <v>-1.9690000000000509</v>
      </c>
      <c r="Y32" s="123"/>
      <c r="Z32" s="41">
        <v>-2.048</v>
      </c>
      <c r="AA32" s="41">
        <v>-643.34400000000005</v>
      </c>
      <c r="AB32" s="37"/>
      <c r="AC32" s="41">
        <v>-0.83800000000000008</v>
      </c>
      <c r="AD32" s="41">
        <v>-704.18629100976091</v>
      </c>
      <c r="AE32" s="123"/>
      <c r="AF32" s="41">
        <v>-2.8860000000000001</v>
      </c>
      <c r="AG32" s="41">
        <v>-1347.530291009761</v>
      </c>
      <c r="AI32" s="41">
        <v>-640.5683277495101</v>
      </c>
      <c r="AJ32" s="41">
        <v>-41.260020541924469</v>
      </c>
      <c r="AL32" s="41">
        <v>-0.80667225048989621</v>
      </c>
      <c r="AM32" s="41">
        <v>-118.19065648279394</v>
      </c>
      <c r="AN32" s="123"/>
      <c r="AO32" s="41">
        <v>-641.375</v>
      </c>
      <c r="AP32" s="41">
        <v>-159.4506770247184</v>
      </c>
      <c r="AR32" s="41">
        <v>-1.9690000000000509</v>
      </c>
      <c r="AS32" s="41">
        <v>-2.1536247415921252</v>
      </c>
      <c r="AT32" s="123"/>
      <c r="AU32" s="41">
        <v>-643.34400000000005</v>
      </c>
      <c r="AV32" s="41">
        <v>-161.60430176631053</v>
      </c>
      <c r="AX32" s="41">
        <v>-704.18629100976091</v>
      </c>
      <c r="AY32" s="41">
        <v>-11.890753488894262</v>
      </c>
      <c r="AZ32" s="123"/>
      <c r="BA32" s="41">
        <v>-1347.530291009761</v>
      </c>
      <c r="BB32" s="41">
        <v>-173.49505525520479</v>
      </c>
      <c r="BD32" s="41">
        <v>-41.260020541924469</v>
      </c>
      <c r="BE32" s="41">
        <v>-3.6793204500000001</v>
      </c>
      <c r="BG32" s="41">
        <v>-118.19065648279394</v>
      </c>
      <c r="BH32" s="41">
        <v>-3.794063420000001</v>
      </c>
      <c r="BI32" s="123"/>
      <c r="BJ32" s="41">
        <v>-159.4506770247184</v>
      </c>
      <c r="BK32" s="41">
        <v>-7.473383870000001</v>
      </c>
      <c r="BM32" s="41">
        <v>-2.1536247415921252</v>
      </c>
      <c r="BN32" s="41">
        <v>-0.96315658000000148</v>
      </c>
      <c r="BP32" s="41">
        <v>-161.60430176631053</v>
      </c>
      <c r="BQ32" s="41">
        <v>-8.4365404500000025</v>
      </c>
      <c r="BS32" s="41">
        <v>-11.890753488894262</v>
      </c>
      <c r="BT32" s="41">
        <v>-5.998459549999998</v>
      </c>
      <c r="BV32" s="41">
        <v>-173.49505525520479</v>
      </c>
      <c r="BW32" s="41">
        <v>-14.435</v>
      </c>
      <c r="BZ32" s="41">
        <v>-3.6793204500000001</v>
      </c>
      <c r="CA32" s="41">
        <v>-6.05</v>
      </c>
      <c r="CB32" s="123"/>
      <c r="CC32" s="41">
        <v>-3.794063420000001</v>
      </c>
      <c r="CD32" s="41">
        <v>-631.88600000000008</v>
      </c>
      <c r="CE32" s="123"/>
      <c r="CF32" s="41">
        <v>-7.473383870000001</v>
      </c>
      <c r="CG32" s="41">
        <v>-637.93600000000004</v>
      </c>
      <c r="CH32" s="123"/>
      <c r="CI32" s="50">
        <v>-0.96315658000000148</v>
      </c>
      <c r="CJ32" s="47">
        <v>-3.2110000000000127</v>
      </c>
      <c r="CK32" s="123"/>
      <c r="CL32" s="50">
        <v>-8.4365404500000025</v>
      </c>
      <c r="CM32" s="41">
        <v>-641.14700000000005</v>
      </c>
      <c r="CN32" s="123"/>
      <c r="CO32" s="50">
        <v>-5.998459549999998</v>
      </c>
      <c r="CP32" s="47">
        <v>-25.975999999999999</v>
      </c>
      <c r="CQ32" s="123"/>
      <c r="CR32" s="50">
        <v>-14.435</v>
      </c>
      <c r="CS32" s="41">
        <v>-667.12300000000005</v>
      </c>
      <c r="CU32" s="41">
        <v>-6.05</v>
      </c>
      <c r="CV32" s="41">
        <v>-0.89200000000000002</v>
      </c>
      <c r="CX32" s="41">
        <v>-631.88600000000008</v>
      </c>
      <c r="CY32" s="47">
        <v>-0.52199999999999991</v>
      </c>
      <c r="CZ32" s="123"/>
      <c r="DA32" s="41">
        <v>-637.93600000000004</v>
      </c>
      <c r="DB32" s="41">
        <v>-1.4139999999999999</v>
      </c>
      <c r="DD32" s="47">
        <v>-3.2110000000000127</v>
      </c>
      <c r="DE32" s="47">
        <v>-0.58799999999999986</v>
      </c>
      <c r="DF32" s="123"/>
      <c r="DG32" s="41">
        <v>-641.14700000000005</v>
      </c>
      <c r="DH32" s="41">
        <v>-2.0019999999999998</v>
      </c>
      <c r="DJ32" s="47">
        <v>-25.975999999999999</v>
      </c>
      <c r="DK32" s="47">
        <v>-1.2950000000000004</v>
      </c>
      <c r="DL32" s="123"/>
      <c r="DM32" s="41">
        <v>-667.12300000000005</v>
      </c>
      <c r="DN32" s="41">
        <v>-3.2970000000000002</v>
      </c>
      <c r="DP32" s="47">
        <v>-0.89200000000000002</v>
      </c>
      <c r="DQ32" s="41">
        <v>-13.69</v>
      </c>
      <c r="DS32" s="47">
        <v>-0.52199999999999991</v>
      </c>
      <c r="DT32" s="47">
        <v>-0.40600000000000058</v>
      </c>
      <c r="DU32" s="123"/>
      <c r="DV32" s="41">
        <v>-1.4139999999999999</v>
      </c>
      <c r="DW32" s="41">
        <v>-14.096</v>
      </c>
      <c r="DY32" s="47">
        <v>-0.58799999999999986</v>
      </c>
      <c r="DZ32" s="47">
        <v>-2.5060000000000002</v>
      </c>
      <c r="EA32" s="123"/>
      <c r="EB32" s="41">
        <v>-2.0019999999999998</v>
      </c>
      <c r="EC32" s="41">
        <v>-16.602</v>
      </c>
      <c r="EE32" s="47">
        <f t="shared" si="10"/>
        <v>-1.2950000000000004</v>
      </c>
      <c r="EF32" s="47">
        <f t="shared" si="10"/>
        <v>-1.0820000000000007</v>
      </c>
      <c r="EG32" s="123"/>
      <c r="EH32" s="41">
        <f t="shared" si="1"/>
        <v>-3.2970000000000002</v>
      </c>
      <c r="EI32" s="41">
        <v>-17.684000000000001</v>
      </c>
      <c r="EK32" s="47">
        <f t="shared" si="11"/>
        <v>-13.69</v>
      </c>
      <c r="EL32" s="47">
        <v>-6.2119999999999997</v>
      </c>
      <c r="EN32" s="47">
        <f t="shared" si="12"/>
        <v>-0.40600000000000058</v>
      </c>
      <c r="EO32" s="47">
        <v>-361.48099999999999</v>
      </c>
    </row>
    <row r="33" spans="2:145">
      <c r="B33" s="153" t="s">
        <v>203</v>
      </c>
      <c r="C33" s="34">
        <v>0</v>
      </c>
      <c r="D33" s="34">
        <v>0</v>
      </c>
      <c r="E33" s="34">
        <v>0</v>
      </c>
      <c r="F33" s="34">
        <v>-18.369</v>
      </c>
      <c r="G33" s="37"/>
      <c r="H33" s="41">
        <v>0</v>
      </c>
      <c r="I33" s="41">
        <v>0</v>
      </c>
      <c r="J33" s="37"/>
      <c r="K33" s="41">
        <v>0</v>
      </c>
      <c r="L33" s="41">
        <v>-19.899999999999999</v>
      </c>
      <c r="M33" s="37"/>
      <c r="N33" s="41">
        <v>0</v>
      </c>
      <c r="O33" s="41">
        <v>-10.378737890000009</v>
      </c>
      <c r="P33" s="37"/>
      <c r="Q33" s="41">
        <v>0</v>
      </c>
      <c r="R33" s="41">
        <v>0.19073789000000829</v>
      </c>
      <c r="S33" s="123"/>
      <c r="T33" s="41">
        <v>0</v>
      </c>
      <c r="U33" s="41">
        <v>-10.188000000000001</v>
      </c>
      <c r="V33" s="37"/>
      <c r="W33" s="41">
        <v>-19.899999999999999</v>
      </c>
      <c r="X33" s="41">
        <v>10.188000000000001</v>
      </c>
      <c r="Y33" s="123"/>
      <c r="Z33" s="41">
        <v>-19.899999999999999</v>
      </c>
      <c r="AA33" s="41">
        <v>0</v>
      </c>
      <c r="AB33" s="37"/>
      <c r="AC33" s="41">
        <v>1.5309999999999988</v>
      </c>
      <c r="AD33" s="41">
        <v>0</v>
      </c>
      <c r="AE33" s="123"/>
      <c r="AF33" s="41">
        <v>-18.369</v>
      </c>
      <c r="AG33" s="41">
        <v>0</v>
      </c>
      <c r="AI33" s="41">
        <v>-10.378737890000009</v>
      </c>
      <c r="AJ33" s="41">
        <v>0</v>
      </c>
      <c r="AL33" s="41">
        <v>0.19073789000000829</v>
      </c>
      <c r="AM33" s="41">
        <v>0</v>
      </c>
      <c r="AN33" s="123"/>
      <c r="AO33" s="41">
        <v>-10.188000000000001</v>
      </c>
      <c r="AP33" s="41">
        <v>0</v>
      </c>
      <c r="AR33" s="41">
        <v>10.188000000000001</v>
      </c>
      <c r="AS33" s="41">
        <v>0</v>
      </c>
      <c r="AT33" s="123"/>
      <c r="AU33" s="41">
        <v>0</v>
      </c>
      <c r="AV33" s="41">
        <v>0</v>
      </c>
      <c r="AX33" s="41">
        <v>0</v>
      </c>
      <c r="AY33" s="41">
        <v>0</v>
      </c>
      <c r="AZ33" s="123"/>
      <c r="BA33" s="41">
        <v>0</v>
      </c>
      <c r="BB33" s="41">
        <v>0</v>
      </c>
      <c r="BD33" s="41">
        <v>0</v>
      </c>
      <c r="BE33" s="41">
        <v>0</v>
      </c>
      <c r="BG33" s="41">
        <v>0</v>
      </c>
      <c r="BH33" s="41">
        <v>0</v>
      </c>
      <c r="BI33" s="123"/>
      <c r="BJ33" s="41">
        <v>0</v>
      </c>
      <c r="BK33" s="41">
        <v>0</v>
      </c>
      <c r="BM33" s="41">
        <v>0</v>
      </c>
      <c r="BN33" s="41">
        <v>0</v>
      </c>
      <c r="BP33" s="41">
        <v>0</v>
      </c>
      <c r="BQ33" s="41">
        <v>0</v>
      </c>
      <c r="BS33" s="41">
        <v>0</v>
      </c>
      <c r="BT33" s="41">
        <v>-58.1</v>
      </c>
      <c r="BV33" s="41">
        <v>0</v>
      </c>
      <c r="BW33" s="41">
        <v>-58.1</v>
      </c>
      <c r="BZ33" s="41">
        <v>0</v>
      </c>
      <c r="CA33" s="41">
        <v>-1.2352999999999999E-2</v>
      </c>
      <c r="CB33" s="123"/>
      <c r="CC33" s="41">
        <v>0</v>
      </c>
      <c r="CD33" s="41">
        <v>-7</v>
      </c>
      <c r="CE33" s="123"/>
      <c r="CF33" s="41">
        <v>0</v>
      </c>
      <c r="CG33" s="41">
        <v>-7.0123530000000001</v>
      </c>
      <c r="CH33" s="123"/>
      <c r="CI33" s="50">
        <v>0</v>
      </c>
      <c r="CJ33" s="47">
        <v>0</v>
      </c>
      <c r="CK33" s="123"/>
      <c r="CL33" s="50">
        <v>0</v>
      </c>
      <c r="CM33" s="41">
        <v>-7.0123530000000001</v>
      </c>
      <c r="CN33" s="123"/>
      <c r="CO33" s="50">
        <v>-58.1</v>
      </c>
      <c r="CP33" s="47">
        <v>0</v>
      </c>
      <c r="CQ33" s="123"/>
      <c r="CR33" s="50">
        <v>-58.1</v>
      </c>
      <c r="CS33" s="41">
        <v>-7.0123530000000001</v>
      </c>
      <c r="CU33" s="41">
        <v>-1.2352999999999999E-2</v>
      </c>
      <c r="CV33" s="41">
        <v>0</v>
      </c>
      <c r="CX33" s="41">
        <v>-7</v>
      </c>
      <c r="CY33" s="47">
        <v>0</v>
      </c>
      <c r="CZ33" s="123"/>
      <c r="DA33" s="41">
        <v>-7.0123530000000001</v>
      </c>
      <c r="DB33" s="41">
        <v>0</v>
      </c>
      <c r="DD33" s="47">
        <v>0</v>
      </c>
      <c r="DE33" s="47">
        <v>0</v>
      </c>
      <c r="DF33" s="123"/>
      <c r="DG33" s="41">
        <v>-7.0123530000000001</v>
      </c>
      <c r="DH33" s="41">
        <v>0</v>
      </c>
      <c r="DJ33" s="47">
        <v>0</v>
      </c>
      <c r="DK33" s="47">
        <v>0</v>
      </c>
      <c r="DL33" s="123"/>
      <c r="DM33" s="41">
        <v>-7.0123530000000001</v>
      </c>
      <c r="DN33" s="41">
        <v>0</v>
      </c>
      <c r="DP33" s="47">
        <v>0</v>
      </c>
      <c r="DQ33" s="41">
        <v>-5.0000000000000001E-3</v>
      </c>
      <c r="DS33" s="47">
        <v>0</v>
      </c>
      <c r="DT33" s="47">
        <v>0</v>
      </c>
      <c r="DU33" s="123"/>
      <c r="DV33" s="41">
        <v>0</v>
      </c>
      <c r="DW33" s="41">
        <v>-5.0000000000000001E-3</v>
      </c>
      <c r="DY33" s="47">
        <v>0</v>
      </c>
      <c r="DZ33" s="47">
        <v>0</v>
      </c>
      <c r="EA33" s="123"/>
      <c r="EB33" s="41">
        <v>0</v>
      </c>
      <c r="EC33" s="41">
        <v>-5.0000000000000001E-3</v>
      </c>
      <c r="EE33" s="47">
        <f t="shared" si="10"/>
        <v>0</v>
      </c>
      <c r="EF33" s="47">
        <f t="shared" si="10"/>
        <v>5.0000000000000001E-3</v>
      </c>
      <c r="EG33" s="123"/>
      <c r="EH33" s="41">
        <f t="shared" si="1"/>
        <v>0</v>
      </c>
      <c r="EI33" s="41">
        <v>0</v>
      </c>
      <c r="EK33" s="47">
        <f t="shared" si="11"/>
        <v>-5.0000000000000001E-3</v>
      </c>
      <c r="EL33" s="47">
        <v>0</v>
      </c>
      <c r="EN33" s="47">
        <f t="shared" si="12"/>
        <v>0</v>
      </c>
      <c r="EO33" s="47">
        <v>0</v>
      </c>
    </row>
    <row r="34" spans="2:145">
      <c r="B34" s="153" t="s">
        <v>204</v>
      </c>
      <c r="C34" s="34">
        <v>-14.5</v>
      </c>
      <c r="D34" s="34">
        <v>-29.8</v>
      </c>
      <c r="E34" s="34">
        <v>-24</v>
      </c>
      <c r="F34" s="34">
        <v>-17.126000000000001</v>
      </c>
      <c r="G34" s="37"/>
      <c r="H34" s="51">
        <v>-11.8</v>
      </c>
      <c r="I34" s="41">
        <v>-15.8</v>
      </c>
      <c r="J34" s="37"/>
      <c r="K34" s="51">
        <v>-21.954999999999998</v>
      </c>
      <c r="L34" s="41">
        <v>-16.385000000000002</v>
      </c>
      <c r="M34" s="37"/>
      <c r="N34" s="51">
        <v>-11.846157999999999</v>
      </c>
      <c r="O34" s="41">
        <v>-3.6078448810000272</v>
      </c>
      <c r="P34" s="37"/>
      <c r="Q34" s="51">
        <v>-3.9398420000000005</v>
      </c>
      <c r="R34" s="41">
        <v>-5.1351551189999736</v>
      </c>
      <c r="S34" s="123"/>
      <c r="T34" s="51">
        <v>-15.786</v>
      </c>
      <c r="U34" s="41">
        <v>-8.7430000000000003</v>
      </c>
      <c r="V34" s="37"/>
      <c r="W34" s="51">
        <v>-0.59900000000000198</v>
      </c>
      <c r="X34" s="41">
        <v>-9.7110000000000003</v>
      </c>
      <c r="Y34" s="123"/>
      <c r="Z34" s="51">
        <v>-16.385000000000002</v>
      </c>
      <c r="AA34" s="41">
        <v>-18.454000000000001</v>
      </c>
      <c r="AB34" s="37"/>
      <c r="AC34" s="51">
        <v>-0.74099999999999966</v>
      </c>
      <c r="AD34" s="41">
        <v>-10.808911417832654</v>
      </c>
      <c r="AE34" s="123"/>
      <c r="AF34" s="51">
        <v>-17.126000000000001</v>
      </c>
      <c r="AG34" s="41">
        <v>-29.262911417832655</v>
      </c>
      <c r="AI34" s="51">
        <v>-3.6078448810000272</v>
      </c>
      <c r="AJ34" s="41">
        <v>-20.645570835025332</v>
      </c>
      <c r="AL34" s="51">
        <v>-5.1351551189999736</v>
      </c>
      <c r="AM34" s="41">
        <v>-8.0246033792246649</v>
      </c>
      <c r="AN34" s="123"/>
      <c r="AO34" s="51">
        <v>-8.7430000000000003</v>
      </c>
      <c r="AP34" s="41">
        <v>-28.670174214249997</v>
      </c>
      <c r="AR34" s="51">
        <v>-9.7110000000000003</v>
      </c>
      <c r="AS34" s="41">
        <v>-13.871335565750002</v>
      </c>
      <c r="AT34" s="123"/>
      <c r="AU34" s="51">
        <v>-18.454000000000001</v>
      </c>
      <c r="AV34" s="41">
        <v>-42.541509779999998</v>
      </c>
      <c r="AX34" s="51">
        <v>-10.808911417832654</v>
      </c>
      <c r="AY34" s="41">
        <v>-2.885731160030268</v>
      </c>
      <c r="AZ34" s="123"/>
      <c r="BA34" s="51">
        <v>-29.262911417832655</v>
      </c>
      <c r="BB34" s="41">
        <v>-45.427240940030266</v>
      </c>
      <c r="BD34" s="51">
        <v>-20.645570835025332</v>
      </c>
      <c r="BE34" s="41">
        <v>-28.351203152474135</v>
      </c>
      <c r="BG34" s="51">
        <v>-8.0246033792246649</v>
      </c>
      <c r="BH34" s="41">
        <v>-13.846439001891866</v>
      </c>
      <c r="BI34" s="123"/>
      <c r="BJ34" s="51">
        <v>-28.670174214249997</v>
      </c>
      <c r="BK34" s="41">
        <v>-42.197642154366001</v>
      </c>
      <c r="BM34" s="51">
        <v>-13.871335565750002</v>
      </c>
      <c r="BN34" s="41">
        <v>-11.164497910609988</v>
      </c>
      <c r="BP34" s="51">
        <v>-42.541509779999998</v>
      </c>
      <c r="BQ34" s="41">
        <v>-53.362140064975989</v>
      </c>
      <c r="BS34" s="51">
        <v>-2.885731160030268</v>
      </c>
      <c r="BT34" s="41">
        <v>-1.7319808115011526</v>
      </c>
      <c r="BV34" s="51">
        <v>-45.427240940030266</v>
      </c>
      <c r="BW34" s="41">
        <v>-55.094120876477142</v>
      </c>
      <c r="BZ34" s="51">
        <v>-28.351203152474135</v>
      </c>
      <c r="CA34" s="41">
        <v>-22.333132663843685</v>
      </c>
      <c r="CB34" s="123"/>
      <c r="CC34" s="51">
        <v>-13.846439001891866</v>
      </c>
      <c r="CD34" s="41">
        <v>-11.440128041597134</v>
      </c>
      <c r="CE34" s="123"/>
      <c r="CF34" s="51">
        <v>-42.197642154366001</v>
      </c>
      <c r="CG34" s="41">
        <v>-33.773260705440819</v>
      </c>
      <c r="CH34" s="123"/>
      <c r="CI34" s="50">
        <v>-11.164497910609988</v>
      </c>
      <c r="CJ34" s="47">
        <v>-5.6637752982313145</v>
      </c>
      <c r="CK34" s="123"/>
      <c r="CL34" s="50">
        <v>-53.362140064975989</v>
      </c>
      <c r="CM34" s="41">
        <v>-39.437036003672134</v>
      </c>
      <c r="CN34" s="123"/>
      <c r="CO34" s="50">
        <v>-1.7319808115011526</v>
      </c>
      <c r="CP34" s="47">
        <v>-13.563569447703991</v>
      </c>
      <c r="CQ34" s="123"/>
      <c r="CR34" s="50">
        <v>-55.094120876477142</v>
      </c>
      <c r="CS34" s="41">
        <v>-53.000605451376124</v>
      </c>
      <c r="CU34" s="41">
        <v>-22.333132663843685</v>
      </c>
      <c r="CV34" s="41">
        <v>-12.551631781075987</v>
      </c>
      <c r="CX34" s="41">
        <v>-11.440128041597134</v>
      </c>
      <c r="CY34" s="47">
        <v>-14.3803386989056</v>
      </c>
      <c r="CZ34" s="123"/>
      <c r="DA34" s="41">
        <v>-33.773260705440819</v>
      </c>
      <c r="DB34" s="41">
        <v>-26.931970479981587</v>
      </c>
      <c r="DD34" s="47">
        <v>-5.6637752982313145</v>
      </c>
      <c r="DE34" s="47">
        <v>-12.582060633810791</v>
      </c>
      <c r="DF34" s="123"/>
      <c r="DG34" s="41">
        <v>-39.437036003672134</v>
      </c>
      <c r="DH34" s="41">
        <v>-39.514031113792377</v>
      </c>
      <c r="DJ34" s="47">
        <v>-13.563569447703991</v>
      </c>
      <c r="DK34" s="47">
        <v>-14.866946114006382</v>
      </c>
      <c r="DL34" s="123"/>
      <c r="DM34" s="41">
        <v>-53.000605451376124</v>
      </c>
      <c r="DN34" s="41">
        <v>-54.380977227798759</v>
      </c>
      <c r="DP34" s="47">
        <v>-12.551631781075987</v>
      </c>
      <c r="DQ34" s="41">
        <v>-12.725028040974284</v>
      </c>
      <c r="DS34" s="47">
        <v>-14.3803386989056</v>
      </c>
      <c r="DT34" s="47">
        <v>-14.358790770143028</v>
      </c>
      <c r="DU34" s="123"/>
      <c r="DV34" s="41">
        <v>-26.931970479981587</v>
      </c>
      <c r="DW34" s="41">
        <v>-27.083818811117311</v>
      </c>
      <c r="DY34" s="47">
        <v>-12.582060633810791</v>
      </c>
      <c r="DZ34" s="47">
        <v>-12.872181188882692</v>
      </c>
      <c r="EA34" s="123"/>
      <c r="EB34" s="41">
        <v>-39.514031113792377</v>
      </c>
      <c r="EC34" s="41">
        <v>-39.956000000000003</v>
      </c>
      <c r="EE34" s="47">
        <f t="shared" si="10"/>
        <v>-14.866946114006382</v>
      </c>
      <c r="EF34" s="47">
        <f t="shared" si="10"/>
        <v>-14.847999999999999</v>
      </c>
      <c r="EG34" s="123"/>
      <c r="EH34" s="41">
        <f t="shared" si="1"/>
        <v>-54.380977227798759</v>
      </c>
      <c r="EI34" s="41">
        <v>-54.804000000000002</v>
      </c>
      <c r="EK34" s="47">
        <f t="shared" si="11"/>
        <v>-12.725028040974284</v>
      </c>
      <c r="EL34" s="47">
        <v>-14.378</v>
      </c>
      <c r="EN34" s="47">
        <f t="shared" si="12"/>
        <v>-14.358790770143028</v>
      </c>
      <c r="EO34" s="47">
        <v>-17.756999999999998</v>
      </c>
    </row>
    <row r="35" spans="2:145">
      <c r="B35" s="153" t="s">
        <v>205</v>
      </c>
      <c r="C35" s="34"/>
      <c r="D35" s="34"/>
      <c r="E35" s="34"/>
      <c r="F35" s="34"/>
      <c r="G35" s="37"/>
      <c r="H35" s="51"/>
      <c r="I35" s="41"/>
      <c r="J35" s="37"/>
      <c r="K35" s="51"/>
      <c r="L35" s="41"/>
      <c r="M35" s="37"/>
      <c r="N35" s="51">
        <v>0</v>
      </c>
      <c r="O35" s="41">
        <v>366.66667000000001</v>
      </c>
      <c r="P35" s="37"/>
      <c r="Q35" s="51">
        <v>0</v>
      </c>
      <c r="R35" s="41">
        <v>3.2999999996263796E-4</v>
      </c>
      <c r="S35" s="123"/>
      <c r="T35" s="51">
        <v>0</v>
      </c>
      <c r="U35" s="41">
        <v>366.66699999999997</v>
      </c>
      <c r="V35" s="37"/>
      <c r="W35" s="51">
        <v>0</v>
      </c>
      <c r="X35" s="41">
        <v>0</v>
      </c>
      <c r="Y35" s="123"/>
      <c r="Z35" s="51">
        <v>0</v>
      </c>
      <c r="AA35" s="41">
        <v>366.66699999999997</v>
      </c>
      <c r="AB35" s="37"/>
      <c r="AC35" s="51">
        <v>0</v>
      </c>
      <c r="AD35" s="41">
        <v>382.66800000000006</v>
      </c>
      <c r="AE35" s="123"/>
      <c r="AF35" s="51">
        <v>0</v>
      </c>
      <c r="AG35" s="41">
        <v>749.33500000000004</v>
      </c>
      <c r="AI35" s="51">
        <v>366.66667000000001</v>
      </c>
      <c r="AJ35" s="41">
        <v>0</v>
      </c>
      <c r="AL35" s="51">
        <v>3.2999999996263796E-4</v>
      </c>
      <c r="AM35" s="41">
        <v>0</v>
      </c>
      <c r="AN35" s="123"/>
      <c r="AO35" s="51">
        <v>366.66699999999997</v>
      </c>
      <c r="AP35" s="41">
        <v>0</v>
      </c>
      <c r="AR35" s="51">
        <v>0</v>
      </c>
      <c r="AS35" s="41">
        <v>0</v>
      </c>
      <c r="AT35" s="123"/>
      <c r="AU35" s="51">
        <v>366.66699999999997</v>
      </c>
      <c r="AV35" s="41">
        <v>0</v>
      </c>
      <c r="AX35" s="51">
        <v>382.66800000000006</v>
      </c>
      <c r="AY35" s="41">
        <v>0</v>
      </c>
      <c r="AZ35" s="123"/>
      <c r="BA35" s="51">
        <v>749.33500000000004</v>
      </c>
      <c r="BB35" s="41">
        <v>0</v>
      </c>
      <c r="BD35" s="51">
        <v>0</v>
      </c>
      <c r="BE35" s="41">
        <v>0</v>
      </c>
      <c r="BG35" s="51">
        <v>0</v>
      </c>
      <c r="BH35" s="41">
        <v>0</v>
      </c>
      <c r="BI35" s="123"/>
      <c r="BJ35" s="51">
        <v>0</v>
      </c>
      <c r="BK35" s="41">
        <v>0</v>
      </c>
      <c r="BM35" s="51">
        <v>0</v>
      </c>
      <c r="BN35" s="41">
        <v>0</v>
      </c>
      <c r="BP35" s="51">
        <v>0</v>
      </c>
      <c r="BQ35" s="41">
        <v>0</v>
      </c>
      <c r="BS35" s="51">
        <v>0</v>
      </c>
      <c r="BT35" s="41">
        <v>-3.0000090599060055E-8</v>
      </c>
      <c r="BV35" s="51">
        <v>0</v>
      </c>
      <c r="BW35" s="41">
        <v>-3.0000090599060055E-8</v>
      </c>
      <c r="BZ35" s="51">
        <v>0</v>
      </c>
      <c r="CA35" s="41">
        <v>3.0000090599060055E-8</v>
      </c>
      <c r="CB35" s="123"/>
      <c r="CC35" s="51">
        <v>0</v>
      </c>
      <c r="CD35" s="41">
        <v>0</v>
      </c>
      <c r="CE35" s="123"/>
      <c r="CF35" s="51">
        <v>0</v>
      </c>
      <c r="CG35" s="41">
        <v>3.0000090599060055E-8</v>
      </c>
      <c r="CH35" s="123"/>
      <c r="CI35" s="50">
        <v>0</v>
      </c>
      <c r="CJ35" s="47">
        <v>0</v>
      </c>
      <c r="CK35" s="123"/>
      <c r="CL35" s="50">
        <v>0</v>
      </c>
      <c r="CM35" s="41">
        <v>3.0000090599060055E-8</v>
      </c>
      <c r="CN35" s="123"/>
      <c r="CO35" s="50">
        <v>-3.0000090599060055E-8</v>
      </c>
      <c r="CP35" s="47">
        <v>0</v>
      </c>
      <c r="CQ35" s="123"/>
      <c r="CR35" s="50">
        <v>-3.0000090599060055E-8</v>
      </c>
      <c r="CS35" s="41">
        <v>3.0000090599060055E-8</v>
      </c>
      <c r="CU35" s="41">
        <v>3.0000090599060055E-8</v>
      </c>
      <c r="CV35" s="41">
        <v>0</v>
      </c>
      <c r="CX35" s="41">
        <v>0</v>
      </c>
      <c r="CY35" s="47">
        <v>0</v>
      </c>
      <c r="CZ35" s="123"/>
      <c r="DA35" s="41">
        <v>3.0000090599060055E-8</v>
      </c>
      <c r="DB35" s="41">
        <v>0</v>
      </c>
      <c r="DD35" s="47">
        <v>0</v>
      </c>
      <c r="DE35" s="47">
        <v>0</v>
      </c>
      <c r="DF35" s="123"/>
      <c r="DG35" s="41">
        <v>3.0000090599060055E-8</v>
      </c>
      <c r="DH35" s="41">
        <v>0</v>
      </c>
      <c r="DJ35" s="47">
        <v>0</v>
      </c>
      <c r="DK35" s="47">
        <v>0</v>
      </c>
      <c r="DL35" s="123"/>
      <c r="DM35" s="41">
        <v>3.0000090599060055E-8</v>
      </c>
      <c r="DN35" s="41">
        <v>0</v>
      </c>
      <c r="DP35" s="47">
        <v>0</v>
      </c>
      <c r="DQ35" s="41">
        <v>0</v>
      </c>
      <c r="DS35" s="47">
        <v>0</v>
      </c>
      <c r="DT35" s="47">
        <v>0</v>
      </c>
      <c r="DU35" s="123"/>
      <c r="DV35" s="41">
        <v>0</v>
      </c>
      <c r="DW35" s="41">
        <v>0</v>
      </c>
      <c r="DY35" s="47">
        <v>0</v>
      </c>
      <c r="DZ35" s="47">
        <v>0</v>
      </c>
      <c r="EA35" s="123"/>
      <c r="EB35" s="41">
        <v>0</v>
      </c>
      <c r="EC35" s="41">
        <v>0</v>
      </c>
      <c r="EE35" s="47">
        <f t="shared" si="10"/>
        <v>0</v>
      </c>
      <c r="EF35" s="47">
        <f t="shared" si="10"/>
        <v>0</v>
      </c>
      <c r="EG35" s="123"/>
      <c r="EH35" s="41">
        <f t="shared" si="1"/>
        <v>0</v>
      </c>
      <c r="EI35" s="41">
        <v>0</v>
      </c>
      <c r="EK35" s="47">
        <f t="shared" si="11"/>
        <v>0</v>
      </c>
      <c r="EL35" s="47">
        <v>0</v>
      </c>
      <c r="EN35" s="47">
        <f t="shared" si="12"/>
        <v>0</v>
      </c>
      <c r="EO35" s="47">
        <v>471.94499999999999</v>
      </c>
    </row>
    <row r="36" spans="2:145" ht="5.0999999999999996" customHeight="1">
      <c r="C36" s="34"/>
      <c r="D36" s="34"/>
      <c r="E36" s="34"/>
      <c r="F36" s="34"/>
      <c r="G36" s="37"/>
      <c r="H36" s="50"/>
      <c r="I36" s="50"/>
      <c r="J36" s="37"/>
      <c r="K36" s="50"/>
      <c r="L36" s="50"/>
      <c r="M36" s="37"/>
      <c r="N36" s="50"/>
      <c r="O36" s="50"/>
      <c r="P36" s="37"/>
      <c r="Q36" s="50"/>
      <c r="R36" s="50"/>
      <c r="S36" s="37"/>
      <c r="T36" s="50"/>
      <c r="U36" s="50"/>
      <c r="V36" s="37"/>
      <c r="W36" s="50"/>
      <c r="X36" s="50"/>
      <c r="Y36" s="37"/>
      <c r="Z36" s="50"/>
      <c r="AA36" s="50"/>
      <c r="AB36" s="37"/>
      <c r="AC36" s="50"/>
      <c r="AD36" s="50"/>
      <c r="AE36" s="37"/>
      <c r="AF36" s="50"/>
      <c r="AG36" s="50"/>
      <c r="AI36" s="50"/>
      <c r="AJ36" s="50"/>
      <c r="AL36" s="50"/>
      <c r="AM36" s="50"/>
      <c r="AN36" s="37"/>
      <c r="AO36" s="50"/>
      <c r="AP36" s="50"/>
      <c r="AR36" s="50"/>
      <c r="AS36" s="50"/>
      <c r="AT36" s="37"/>
      <c r="AU36" s="50"/>
      <c r="AV36" s="50"/>
      <c r="AX36" s="50"/>
      <c r="AY36" s="50"/>
      <c r="AZ36" s="37"/>
      <c r="BA36" s="50"/>
      <c r="BB36" s="50"/>
      <c r="BD36" s="50"/>
      <c r="BE36" s="50"/>
      <c r="BG36" s="50"/>
      <c r="BH36" s="50"/>
      <c r="BI36" s="37"/>
      <c r="BJ36" s="50"/>
      <c r="BK36" s="50"/>
      <c r="BM36" s="50"/>
      <c r="BN36" s="50"/>
      <c r="BP36" s="50"/>
      <c r="BQ36" s="50"/>
      <c r="BS36" s="50"/>
      <c r="BT36" s="50"/>
      <c r="BV36" s="50"/>
      <c r="BW36" s="50"/>
      <c r="BZ36" s="50"/>
      <c r="CA36" s="50"/>
      <c r="CB36" s="37"/>
      <c r="CC36" s="50"/>
      <c r="CD36" s="50"/>
      <c r="CE36" s="37"/>
      <c r="CF36" s="50"/>
      <c r="CG36" s="50"/>
      <c r="CH36" s="37"/>
      <c r="CI36" s="50"/>
      <c r="CJ36" s="50"/>
      <c r="CK36" s="37"/>
      <c r="CL36" s="50"/>
      <c r="CM36" s="50"/>
      <c r="CN36" s="37"/>
      <c r="CO36" s="50"/>
      <c r="CP36" s="50"/>
      <c r="CQ36" s="37"/>
      <c r="CR36" s="50"/>
      <c r="CS36" s="50"/>
      <c r="CU36" s="50"/>
      <c r="CV36" s="50"/>
      <c r="CX36" s="50"/>
      <c r="CY36" s="50"/>
      <c r="CZ36" s="37"/>
      <c r="DA36" s="50"/>
      <c r="DB36" s="50"/>
      <c r="DD36" s="50"/>
      <c r="DE36" s="50"/>
      <c r="DF36" s="37"/>
      <c r="DG36" s="50"/>
      <c r="DH36" s="50"/>
      <c r="DJ36" s="50"/>
      <c r="DK36" s="50"/>
      <c r="DL36" s="37"/>
      <c r="DM36" s="50"/>
      <c r="DN36" s="50"/>
      <c r="DP36" s="50"/>
      <c r="DQ36" s="50"/>
      <c r="DS36" s="50"/>
      <c r="DT36" s="50"/>
      <c r="DU36" s="37"/>
      <c r="DV36" s="50"/>
      <c r="DW36" s="50"/>
      <c r="DY36" s="50"/>
      <c r="DZ36" s="50"/>
      <c r="EA36" s="37"/>
      <c r="EB36" s="50"/>
      <c r="EC36" s="50"/>
      <c r="EE36" s="50"/>
      <c r="EF36" s="50"/>
      <c r="EG36" s="37"/>
      <c r="EH36" s="50"/>
      <c r="EI36" s="50"/>
      <c r="EK36" s="50"/>
      <c r="EL36" s="50"/>
      <c r="EN36" s="50"/>
      <c r="EO36" s="50"/>
    </row>
    <row r="37" spans="2:145">
      <c r="B37" s="95" t="s">
        <v>206</v>
      </c>
      <c r="C37" s="124">
        <v>-16.5</v>
      </c>
      <c r="D37" s="124">
        <v>-31.5</v>
      </c>
      <c r="E37" s="124">
        <v>5.8</v>
      </c>
      <c r="F37" s="113">
        <v>-49.164000000000001</v>
      </c>
      <c r="G37" s="38"/>
      <c r="H37" s="124">
        <v>-2.6</v>
      </c>
      <c r="I37" s="124">
        <v>-20.9</v>
      </c>
      <c r="J37" s="38"/>
      <c r="K37" s="124">
        <v>9.1910000000000061</v>
      </c>
      <c r="L37" s="124">
        <v>-47.39</v>
      </c>
      <c r="M37" s="38"/>
      <c r="N37" s="124">
        <v>-15.617571080054084</v>
      </c>
      <c r="O37" s="124">
        <v>85.637656665941108</v>
      </c>
      <c r="P37" s="38"/>
      <c r="Q37" s="124">
        <v>-7.1594289199459151</v>
      </c>
      <c r="R37" s="124">
        <v>-8.5146566659411178</v>
      </c>
      <c r="S37" s="38"/>
      <c r="T37" s="124">
        <v>-22.777000000000001</v>
      </c>
      <c r="U37" s="124">
        <v>77.12299999999999</v>
      </c>
      <c r="V37" s="38"/>
      <c r="W37" s="124">
        <v>-24.613</v>
      </c>
      <c r="X37" s="124">
        <v>680.59199999999976</v>
      </c>
      <c r="Y37" s="38"/>
      <c r="Z37" s="124">
        <v>-47.39</v>
      </c>
      <c r="AA37" s="124">
        <v>757.71499999999992</v>
      </c>
      <c r="AB37" s="38"/>
      <c r="AC37" s="124">
        <v>-1.7740000000000009</v>
      </c>
      <c r="AD37" s="124">
        <v>-28.213625554871726</v>
      </c>
      <c r="AE37" s="38"/>
      <c r="AF37" s="124">
        <v>-49.164000000000001</v>
      </c>
      <c r="AG37" s="124">
        <v>729.50137444512791</v>
      </c>
      <c r="AI37" s="124">
        <v>85.637656665941108</v>
      </c>
      <c r="AJ37" s="124">
        <v>-63.555608513648139</v>
      </c>
      <c r="AL37" s="124">
        <v>-8.5146566659411178</v>
      </c>
      <c r="AM37" s="124">
        <v>-4.0254213486541275</v>
      </c>
      <c r="AN37" s="38"/>
      <c r="AO37" s="124">
        <v>77.12299999999999</v>
      </c>
      <c r="AP37" s="124">
        <v>-67.581029862302259</v>
      </c>
      <c r="AR37" s="124">
        <v>680.59199999999976</v>
      </c>
      <c r="AS37" s="124">
        <v>-17.811213398084025</v>
      </c>
      <c r="AT37" s="38"/>
      <c r="AU37" s="124">
        <v>757.71499999999992</v>
      </c>
      <c r="AV37" s="124">
        <v>-85.39224326038628</v>
      </c>
      <c r="AX37" s="124">
        <v>-28.213625554871726</v>
      </c>
      <c r="AY37" s="124">
        <v>-14.94871615322276</v>
      </c>
      <c r="AZ37" s="38"/>
      <c r="BA37" s="124">
        <v>729.50137444512791</v>
      </c>
      <c r="BB37" s="124">
        <v>-100.34095941360903</v>
      </c>
      <c r="BD37" s="124">
        <v>-63.555608513648139</v>
      </c>
      <c r="BE37" s="124">
        <v>-17.853879728400109</v>
      </c>
      <c r="BG37" s="124">
        <v>-4.0254213486541275</v>
      </c>
      <c r="BH37" s="124">
        <v>5.4756452864002476</v>
      </c>
      <c r="BI37" s="38"/>
      <c r="BJ37" s="124">
        <v>-67.581029862302259</v>
      </c>
      <c r="BK37" s="124">
        <v>-12.378234441999865</v>
      </c>
      <c r="BM37" s="124">
        <v>-17.811213398084025</v>
      </c>
      <c r="BN37" s="124">
        <v>-18.284875961305559</v>
      </c>
      <c r="BP37" s="124">
        <v>-85.39224326038628</v>
      </c>
      <c r="BQ37" s="124">
        <v>-30.663110403305424</v>
      </c>
      <c r="BS37" s="124">
        <v>-14.94871615322276</v>
      </c>
      <c r="BT37" s="124">
        <v>-13.20501050317181</v>
      </c>
      <c r="BV37" s="124">
        <v>-100.34095941360903</v>
      </c>
      <c r="BW37" s="124">
        <v>-43.868120906477237</v>
      </c>
      <c r="BZ37" s="124">
        <v>-17.853879728400109</v>
      </c>
      <c r="CA37" s="124">
        <v>-12.893485633843595</v>
      </c>
      <c r="CB37" s="38"/>
      <c r="CC37" s="124">
        <v>5.4756452864002476</v>
      </c>
      <c r="CD37" s="124">
        <v>-1.4441280415971551</v>
      </c>
      <c r="CE37" s="38"/>
      <c r="CF37" s="124">
        <v>-12.378234441999865</v>
      </c>
      <c r="CG37" s="124">
        <v>-14.33761367544075</v>
      </c>
      <c r="CH37" s="38"/>
      <c r="CI37" s="113">
        <v>-18.284875961305559</v>
      </c>
      <c r="CJ37" s="113">
        <v>-6.4877752982313179</v>
      </c>
      <c r="CK37" s="38"/>
      <c r="CL37" s="113">
        <v>-30.663110403305424</v>
      </c>
      <c r="CM37" s="113">
        <v>-20.825388973672133</v>
      </c>
      <c r="CN37" s="38"/>
      <c r="CO37" s="113">
        <v>-13.20501050317181</v>
      </c>
      <c r="CP37" s="113">
        <v>-2.1785694477040494</v>
      </c>
      <c r="CQ37" s="38"/>
      <c r="CR37" s="113">
        <v>-43.868120906477237</v>
      </c>
      <c r="CS37" s="113">
        <v>-23.003958421376133</v>
      </c>
      <c r="CU37" s="124">
        <v>-12.893485633843595</v>
      </c>
      <c r="CV37" s="113">
        <v>-19.199631781075986</v>
      </c>
      <c r="CX37" s="124">
        <v>-1.4441280415971551</v>
      </c>
      <c r="CY37" s="113">
        <v>-22.006338698905601</v>
      </c>
      <c r="CZ37" s="38"/>
      <c r="DA37" s="124">
        <v>-14.33761367544075</v>
      </c>
      <c r="DB37" s="113">
        <v>-41.205970479981588</v>
      </c>
      <c r="DD37" s="113">
        <v>-6.4877752982313179</v>
      </c>
      <c r="DE37" s="113">
        <v>-10.85906063381079</v>
      </c>
      <c r="DF37" s="38"/>
      <c r="DG37" s="113">
        <v>-20.825388973672133</v>
      </c>
      <c r="DH37" s="113">
        <v>-52.065031113792372</v>
      </c>
      <c r="DJ37" s="113">
        <v>-2.1785694477040494</v>
      </c>
      <c r="DK37" s="113">
        <v>-18.073946114006382</v>
      </c>
      <c r="DL37" s="38"/>
      <c r="DM37" s="113">
        <v>-23.003958421376133</v>
      </c>
      <c r="DN37" s="113">
        <v>-70.138977227798762</v>
      </c>
      <c r="DP37" s="113">
        <v>-19.199631781075986</v>
      </c>
      <c r="DQ37" s="113">
        <v>-32.646028040974286</v>
      </c>
      <c r="DS37" s="113">
        <v>-22.006338698905601</v>
      </c>
      <c r="DT37" s="113">
        <v>-24.454790770143028</v>
      </c>
      <c r="DU37" s="38"/>
      <c r="DV37" s="124">
        <v>-41.205970479981588</v>
      </c>
      <c r="DW37" s="113">
        <v>-57.100818811117307</v>
      </c>
      <c r="DY37" s="113">
        <v>-10.85906063381079</v>
      </c>
      <c r="DZ37" s="113">
        <v>18.314818811117306</v>
      </c>
      <c r="EA37" s="38"/>
      <c r="EB37" s="113">
        <v>-52.065031113792372</v>
      </c>
      <c r="EC37" s="113">
        <v>-38.786000000000001</v>
      </c>
      <c r="EE37" s="113">
        <f>SUM(EE28:EE36)</f>
        <v>-18.073946114006382</v>
      </c>
      <c r="EF37" s="113">
        <f>SUM(EF28:EF36)</f>
        <v>-30.962</v>
      </c>
      <c r="EG37" s="38"/>
      <c r="EH37" s="113">
        <f t="shared" si="1"/>
        <v>-70.138977227798762</v>
      </c>
      <c r="EI37" s="113">
        <v>-69.748000000000005</v>
      </c>
      <c r="EK37" s="113">
        <f t="shared" ref="EK37" si="13">DQ37</f>
        <v>-32.646028040974286</v>
      </c>
      <c r="EL37" s="113">
        <v>-29.283000000000001</v>
      </c>
      <c r="EN37" s="113">
        <f t="shared" ref="EN37" si="14">DT37</f>
        <v>-24.454790770143028</v>
      </c>
      <c r="EO37" s="113">
        <v>82.091999999999985</v>
      </c>
    </row>
    <row r="38" spans="2:145" s="9" customFormat="1">
      <c r="C38" s="50"/>
      <c r="D38" s="50"/>
      <c r="E38" s="50"/>
      <c r="F38" s="50"/>
      <c r="G38" s="41"/>
      <c r="H38" s="50"/>
      <c r="I38" s="50"/>
      <c r="J38" s="41"/>
      <c r="K38" s="50"/>
      <c r="L38" s="50"/>
      <c r="M38" s="41"/>
      <c r="N38" s="50"/>
      <c r="O38" s="50"/>
      <c r="P38" s="41"/>
      <c r="Q38" s="50"/>
      <c r="R38" s="50"/>
      <c r="S38" s="41"/>
      <c r="T38" s="50"/>
      <c r="U38" s="50"/>
      <c r="V38" s="41"/>
      <c r="W38" s="50"/>
      <c r="X38" s="50"/>
      <c r="Y38" s="41"/>
      <c r="Z38" s="50"/>
      <c r="AA38" s="50"/>
      <c r="AB38" s="41"/>
      <c r="AC38" s="50"/>
      <c r="AD38" s="50"/>
      <c r="AE38" s="41"/>
      <c r="AF38" s="50"/>
      <c r="AG38" s="50"/>
      <c r="AI38" s="50"/>
      <c r="AJ38" s="50"/>
      <c r="AL38" s="50"/>
      <c r="AM38" s="50"/>
      <c r="AN38" s="41"/>
      <c r="AO38" s="50"/>
      <c r="AP38" s="50"/>
      <c r="AR38" s="50"/>
      <c r="AS38" s="50"/>
      <c r="AT38" s="41"/>
      <c r="AU38" s="50"/>
      <c r="AV38" s="50"/>
      <c r="AX38" s="50"/>
      <c r="AY38" s="50"/>
      <c r="AZ38" s="41"/>
      <c r="BA38" s="50"/>
      <c r="BB38" s="50"/>
      <c r="BD38" s="50"/>
      <c r="BE38" s="50"/>
      <c r="BG38" s="50"/>
      <c r="BH38" s="50"/>
      <c r="BI38" s="41"/>
      <c r="BJ38" s="50"/>
      <c r="BK38" s="50"/>
      <c r="BM38" s="50"/>
      <c r="BN38" s="50"/>
      <c r="BP38" s="50"/>
      <c r="BQ38" s="50"/>
      <c r="BS38" s="50"/>
      <c r="BT38" s="50"/>
      <c r="BV38" s="50"/>
      <c r="BW38" s="21"/>
      <c r="BZ38" s="50"/>
      <c r="CA38" s="50"/>
      <c r="CB38" s="41"/>
      <c r="CC38" s="50"/>
      <c r="CD38" s="50"/>
      <c r="CE38" s="41"/>
      <c r="CF38" s="50"/>
      <c r="CG38" s="50"/>
      <c r="CH38" s="41"/>
      <c r="CI38" s="50"/>
      <c r="CJ38" s="50"/>
      <c r="CK38" s="41"/>
      <c r="CL38" s="50"/>
      <c r="CM38" s="50"/>
      <c r="CN38" s="41"/>
      <c r="CO38" s="50"/>
      <c r="CP38" s="50"/>
      <c r="CQ38" s="41"/>
      <c r="CR38" s="50"/>
      <c r="CS38" s="50"/>
      <c r="CU38" s="50"/>
      <c r="CV38" s="50"/>
      <c r="CX38" s="50"/>
      <c r="CY38" s="50"/>
      <c r="CZ38" s="41"/>
      <c r="DA38" s="50"/>
      <c r="DB38" s="50"/>
      <c r="DD38" s="50"/>
      <c r="DE38" s="50"/>
      <c r="DF38" s="41"/>
      <c r="DG38" s="50"/>
      <c r="DH38" s="50"/>
      <c r="DJ38" s="50"/>
      <c r="DK38" s="50"/>
      <c r="DL38" s="41"/>
      <c r="DM38" s="50"/>
      <c r="DN38" s="50"/>
      <c r="DP38" s="50"/>
      <c r="DQ38" s="50"/>
      <c r="DS38" s="50"/>
      <c r="DT38" s="50"/>
      <c r="DU38" s="41"/>
      <c r="DV38" s="50"/>
      <c r="DW38" s="50"/>
      <c r="DY38" s="50"/>
      <c r="DZ38" s="50"/>
      <c r="EA38" s="41"/>
      <c r="EB38" s="50"/>
      <c r="EC38" s="50"/>
      <c r="EE38" s="50"/>
      <c r="EF38" s="50"/>
      <c r="EG38" s="41"/>
      <c r="EH38" s="50"/>
      <c r="EI38" s="50"/>
      <c r="EK38" s="50"/>
      <c r="EL38" s="50"/>
      <c r="EN38" s="50"/>
      <c r="EO38" s="50"/>
    </row>
    <row r="39" spans="2:145">
      <c r="B39" s="95" t="s">
        <v>207</v>
      </c>
      <c r="C39" s="113">
        <v>0.80000000000001137</v>
      </c>
      <c r="D39" s="113">
        <v>-8.4000000000000057</v>
      </c>
      <c r="E39" s="113">
        <v>34.099999999999994</v>
      </c>
      <c r="F39" s="113">
        <v>-46.454999999999998</v>
      </c>
      <c r="G39" s="38"/>
      <c r="H39" s="113">
        <v>7.5999999999999979</v>
      </c>
      <c r="I39" s="113">
        <v>-20</v>
      </c>
      <c r="J39" s="38"/>
      <c r="K39" s="113">
        <v>18.016999999999999</v>
      </c>
      <c r="L39" s="113">
        <v>-34.795999999999999</v>
      </c>
      <c r="M39" s="38"/>
      <c r="N39" s="113">
        <v>-17.899229380000058</v>
      </c>
      <c r="O39" s="113">
        <v>57.150797879999949</v>
      </c>
      <c r="P39" s="38"/>
      <c r="Q39" s="113">
        <v>-1.8837706199999449</v>
      </c>
      <c r="R39" s="113">
        <v>-7.9060978799999653</v>
      </c>
      <c r="S39" s="38"/>
      <c r="T39" s="113">
        <v>-19.783000000000005</v>
      </c>
      <c r="U39" s="113">
        <v>49.244699999999987</v>
      </c>
      <c r="V39" s="38"/>
      <c r="W39" s="113">
        <v>-15.012999999999995</v>
      </c>
      <c r="X39" s="113">
        <v>-36.869700000000236</v>
      </c>
      <c r="Y39" s="38"/>
      <c r="Z39" s="113">
        <v>-34.795999999999999</v>
      </c>
      <c r="AA39" s="113">
        <v>12.374999999999915</v>
      </c>
      <c r="AB39" s="38"/>
      <c r="AC39" s="113">
        <v>-11.658999999999995</v>
      </c>
      <c r="AD39" s="113">
        <v>43.133665366231675</v>
      </c>
      <c r="AE39" s="38"/>
      <c r="AF39" s="113">
        <v>-46.454999999999998</v>
      </c>
      <c r="AG39" s="113">
        <v>55.508665366231334</v>
      </c>
      <c r="AI39" s="113">
        <v>57.150797879999949</v>
      </c>
      <c r="AJ39" s="113">
        <v>-47.481661979999799</v>
      </c>
      <c r="AL39" s="113">
        <v>-7.9060978799999653</v>
      </c>
      <c r="AM39" s="113">
        <v>9.7295499199999362</v>
      </c>
      <c r="AN39" s="38"/>
      <c r="AO39" s="113">
        <v>49.244699999999987</v>
      </c>
      <c r="AP39" s="113">
        <v>-37.75211205999986</v>
      </c>
      <c r="AR39" s="113">
        <v>-36.869700000000236</v>
      </c>
      <c r="AS39" s="113">
        <v>-0.37694861999983686</v>
      </c>
      <c r="AT39" s="38"/>
      <c r="AU39" s="113">
        <v>12.374999999999915</v>
      </c>
      <c r="AV39" s="113">
        <v>-38.129060679999739</v>
      </c>
      <c r="AX39" s="113">
        <v>43.133665366231675</v>
      </c>
      <c r="AY39" s="113">
        <v>5.6337752225184516</v>
      </c>
      <c r="AZ39" s="38"/>
      <c r="BA39" s="113">
        <v>55.508665366231334</v>
      </c>
      <c r="BB39" s="113">
        <v>-32.495285457481287</v>
      </c>
      <c r="BD39" s="113">
        <v>-47.481661979999799</v>
      </c>
      <c r="BE39" s="113">
        <v>-17.385514639999634</v>
      </c>
      <c r="BG39" s="113">
        <v>9.7295499199999362</v>
      </c>
      <c r="BH39" s="113">
        <v>13.100356209999756</v>
      </c>
      <c r="BI39" s="38"/>
      <c r="BJ39" s="113">
        <v>-37.75211205999986</v>
      </c>
      <c r="BK39" s="113">
        <v>-4.2851584299998819</v>
      </c>
      <c r="BM39" s="113">
        <v>-0.37694861999983686</v>
      </c>
      <c r="BN39" s="113">
        <v>-13.208177199999838</v>
      </c>
      <c r="BP39" s="113">
        <v>-38.129060679999739</v>
      </c>
      <c r="BQ39" s="113">
        <v>-17.493335629999706</v>
      </c>
      <c r="BS39" s="113">
        <v>5.6337752225184516</v>
      </c>
      <c r="BT39" s="113">
        <v>-7.1307852764775106</v>
      </c>
      <c r="BV39" s="113">
        <v>-32.495285457481287</v>
      </c>
      <c r="BW39" s="113">
        <v>-24.624120906477231</v>
      </c>
      <c r="BZ39" s="113">
        <v>-17.385514639999634</v>
      </c>
      <c r="CA39" s="113">
        <v>-7.1874856338436075</v>
      </c>
      <c r="CB39" s="38"/>
      <c r="CC39" s="113">
        <v>13.100356209999756</v>
      </c>
      <c r="CD39" s="113">
        <v>1.8548719584028674</v>
      </c>
      <c r="CE39" s="38"/>
      <c r="CF39" s="113">
        <v>-4.2851584299998819</v>
      </c>
      <c r="CG39" s="113">
        <v>-5.3326136754407401</v>
      </c>
      <c r="CH39" s="38"/>
      <c r="CI39" s="113">
        <v>-13.208177199999859</v>
      </c>
      <c r="CJ39" s="113">
        <v>2.4762247017686807</v>
      </c>
      <c r="CK39" s="38"/>
      <c r="CL39" s="113">
        <v>-17.493335629999706</v>
      </c>
      <c r="CM39" s="113">
        <v>-2.8563889736721109</v>
      </c>
      <c r="CN39" s="38"/>
      <c r="CO39" s="113">
        <v>-7.1307852764775106</v>
      </c>
      <c r="CP39" s="113">
        <v>-4.6049394477040622</v>
      </c>
      <c r="CQ39" s="38"/>
      <c r="CR39" s="113">
        <v>-24.624120906477231</v>
      </c>
      <c r="CS39" s="113">
        <v>-7.4613284213761872</v>
      </c>
      <c r="CU39" s="113">
        <v>-7.1874856338436075</v>
      </c>
      <c r="CV39" s="113">
        <v>4.7561624689240176</v>
      </c>
      <c r="CX39" s="113">
        <v>1.8548719584028674</v>
      </c>
      <c r="CY39" s="113">
        <v>-16.205617798905614</v>
      </c>
      <c r="CZ39" s="38"/>
      <c r="DA39" s="113">
        <v>-5.3326136754407401</v>
      </c>
      <c r="DB39" s="113">
        <v>-11.449455329981575</v>
      </c>
      <c r="DD39" s="113">
        <v>2.4762247017686807</v>
      </c>
      <c r="DE39" s="113">
        <v>-6.0993306338107924</v>
      </c>
      <c r="DF39" s="38"/>
      <c r="DG39" s="113">
        <v>-2.8563889736721109</v>
      </c>
      <c r="DH39" s="113">
        <v>-17.548785963792398</v>
      </c>
      <c r="DJ39" s="113">
        <v>-4.6049394477040622</v>
      </c>
      <c r="DK39" s="113">
        <v>1.4105087359936022</v>
      </c>
      <c r="DL39" s="38"/>
      <c r="DM39" s="113">
        <v>-7.4613284213761872</v>
      </c>
      <c r="DN39" s="113">
        <v>-16.138277227798767</v>
      </c>
      <c r="DP39" s="113">
        <v>4.7561624689240176</v>
      </c>
      <c r="DQ39" s="113">
        <v>1.617541959025715</v>
      </c>
      <c r="DS39" s="113">
        <v>-16.205617798905614</v>
      </c>
      <c r="DT39" s="113">
        <v>-1.5212807701430293</v>
      </c>
      <c r="DU39" s="38"/>
      <c r="DV39" s="113">
        <v>-11.449455329981575</v>
      </c>
      <c r="DW39" s="113">
        <v>9.6261188882685644E-2</v>
      </c>
      <c r="DY39" s="113">
        <v>-6.0993306338107924</v>
      </c>
      <c r="DZ39" s="113">
        <v>45.517738811117297</v>
      </c>
      <c r="EA39" s="38"/>
      <c r="EB39" s="113">
        <v>-17.548785963792398</v>
      </c>
      <c r="EC39" s="113">
        <v>45.61399999999999</v>
      </c>
      <c r="EE39" s="113">
        <f>EE16+EE25+EE37</f>
        <v>1.4105087359936022</v>
      </c>
      <c r="EF39" s="113">
        <f>EF16+EF25+EF37</f>
        <v>6.2582799999999956</v>
      </c>
      <c r="EG39" s="38"/>
      <c r="EH39" s="113">
        <f t="shared" si="1"/>
        <v>-16.138277227798767</v>
      </c>
      <c r="EI39" s="113">
        <v>51.872279999999947</v>
      </c>
      <c r="EK39" s="113">
        <f t="shared" ref="EK39:EK40" si="15">DQ39</f>
        <v>1.617541959025715</v>
      </c>
      <c r="EL39" s="113">
        <v>2.2000000000000028</v>
      </c>
      <c r="EN39" s="113">
        <f t="shared" ref="EN39:EN40" si="16">DT39</f>
        <v>-1.5212807701430293</v>
      </c>
      <c r="EO39" s="113">
        <v>79.543999999999997</v>
      </c>
    </row>
    <row r="40" spans="2:145">
      <c r="B40" s="18" t="s">
        <v>208</v>
      </c>
      <c r="C40" s="34">
        <v>0.3</v>
      </c>
      <c r="D40" s="34">
        <v>-15.1</v>
      </c>
      <c r="E40" s="34">
        <v>14.4</v>
      </c>
      <c r="F40" s="34">
        <v>0.35699999999999998</v>
      </c>
      <c r="G40" s="36"/>
      <c r="H40" s="34">
        <v>0.2</v>
      </c>
      <c r="I40" s="34">
        <v>0.4</v>
      </c>
      <c r="J40" s="36"/>
      <c r="K40" s="34">
        <v>14.413</v>
      </c>
      <c r="L40" s="34">
        <v>0.35799999999999998</v>
      </c>
      <c r="M40" s="36"/>
      <c r="N40" s="34">
        <v>0.35901</v>
      </c>
      <c r="O40" s="34">
        <v>-0.02</v>
      </c>
      <c r="P40" s="36"/>
      <c r="Q40" s="34">
        <v>0</v>
      </c>
      <c r="R40" s="34">
        <v>3.9928320600000005</v>
      </c>
      <c r="S40" s="36"/>
      <c r="T40" s="34">
        <v>0.35901</v>
      </c>
      <c r="U40" s="34">
        <v>3.9728320600000004</v>
      </c>
      <c r="V40" s="36"/>
      <c r="W40" s="34">
        <v>-1.0100000000000109E-3</v>
      </c>
      <c r="X40" s="34">
        <v>1.1391679399999997</v>
      </c>
      <c r="Y40" s="36"/>
      <c r="Z40" s="34">
        <v>0.35799999999999998</v>
      </c>
      <c r="AA40" s="34">
        <v>5.1120000000000001</v>
      </c>
      <c r="AB40" s="36"/>
      <c r="AC40" s="34">
        <v>-1.0000000000000009E-3</v>
      </c>
      <c r="AD40" s="34">
        <v>0.11656913000000024</v>
      </c>
      <c r="AE40" s="36"/>
      <c r="AF40" s="34">
        <v>0.35699999999999998</v>
      </c>
      <c r="AG40" s="34">
        <v>5.2285691300000003</v>
      </c>
      <c r="AI40" s="34">
        <v>-0.02</v>
      </c>
      <c r="AJ40" s="34">
        <v>0</v>
      </c>
      <c r="AL40" s="34">
        <v>3.9928320600000005</v>
      </c>
      <c r="AM40" s="34">
        <v>0</v>
      </c>
      <c r="AN40" s="36"/>
      <c r="AO40" s="34">
        <v>3.9728320600000004</v>
      </c>
      <c r="AP40" s="34">
        <v>0</v>
      </c>
      <c r="AR40" s="34">
        <v>1.1391679399999997</v>
      </c>
      <c r="AS40" s="34">
        <v>0</v>
      </c>
      <c r="AT40" s="36"/>
      <c r="AU40" s="34">
        <v>5.1120000000000001</v>
      </c>
      <c r="AV40" s="34">
        <v>0</v>
      </c>
      <c r="AX40" s="34">
        <v>0.11656913000000024</v>
      </c>
      <c r="AY40" s="34">
        <v>2.5404711600000001</v>
      </c>
      <c r="AZ40" s="36"/>
      <c r="BA40" s="34">
        <v>5.2285691300000003</v>
      </c>
      <c r="BB40" s="34">
        <v>2.5404711600000001</v>
      </c>
      <c r="BD40" s="34">
        <v>0</v>
      </c>
      <c r="BE40" s="34">
        <v>-1.2835389099999992</v>
      </c>
      <c r="BG40" s="34">
        <v>0</v>
      </c>
      <c r="BH40" s="34">
        <v>-3.9752574800000007</v>
      </c>
      <c r="BI40" s="36"/>
      <c r="BJ40" s="34">
        <v>0</v>
      </c>
      <c r="BK40" s="34">
        <v>-5.2587963899999997</v>
      </c>
      <c r="BM40" s="34">
        <v>0</v>
      </c>
      <c r="BN40" s="34">
        <v>4.04209876</v>
      </c>
      <c r="BP40" s="34">
        <v>0</v>
      </c>
      <c r="BQ40" s="34">
        <v>-1.2166976299999999</v>
      </c>
      <c r="BS40" s="34">
        <v>2.5404711600000001</v>
      </c>
      <c r="BT40" s="34">
        <v>2.3848259199999999</v>
      </c>
      <c r="BV40" s="34">
        <v>2.5404711600000001</v>
      </c>
      <c r="BW40" s="34">
        <v>1.1681282900000001</v>
      </c>
      <c r="BZ40" s="34">
        <v>-1.2835389099999992</v>
      </c>
      <c r="CA40" s="34">
        <v>0.28727269999999971</v>
      </c>
      <c r="CB40" s="36"/>
      <c r="CC40" s="34">
        <v>-3.9752574800000007</v>
      </c>
      <c r="CD40" s="34">
        <v>1.6010922000000001</v>
      </c>
      <c r="CE40" s="36"/>
      <c r="CF40" s="34">
        <v>-5.2587963899999997</v>
      </c>
      <c r="CG40" s="34">
        <v>1.8883648999999998</v>
      </c>
      <c r="CH40" s="36"/>
      <c r="CI40" s="34">
        <v>4.04209876</v>
      </c>
      <c r="CJ40" s="47">
        <v>1.9589150000000055E-2</v>
      </c>
      <c r="CK40" s="36"/>
      <c r="CL40" s="50">
        <v>-1.2166976299999999</v>
      </c>
      <c r="CM40" s="34">
        <v>1.9079540499999998</v>
      </c>
      <c r="CN40" s="36"/>
      <c r="CO40" s="34">
        <v>2.3848259199999999</v>
      </c>
      <c r="CP40" s="47">
        <v>7.3821930000000036E-2</v>
      </c>
      <c r="CQ40" s="36"/>
      <c r="CR40" s="50">
        <v>1.1681282900000001</v>
      </c>
      <c r="CS40" s="34">
        <v>1.9817759799999999</v>
      </c>
      <c r="CU40" s="34">
        <v>0.28727269999999971</v>
      </c>
      <c r="CV40" s="34">
        <v>-6.6702000000001859E-4</v>
      </c>
      <c r="CX40" s="34">
        <v>1.6010922000000001</v>
      </c>
      <c r="CY40" s="47">
        <v>-5.738895000000007E-2</v>
      </c>
      <c r="CZ40" s="36"/>
      <c r="DA40" s="34">
        <v>1.8883648999999998</v>
      </c>
      <c r="DB40" s="34">
        <v>-5.8055970000000089E-2</v>
      </c>
      <c r="DD40" s="47">
        <v>1.9589150000000055E-2</v>
      </c>
      <c r="DE40" s="47">
        <v>0</v>
      </c>
      <c r="DF40" s="36"/>
      <c r="DG40" s="34">
        <v>1.9079540499999998</v>
      </c>
      <c r="DH40" s="34">
        <v>-5.8055970000000089E-2</v>
      </c>
      <c r="DJ40" s="47">
        <v>7.3821930000000036E-2</v>
      </c>
      <c r="DK40" s="47">
        <v>3.7828780000000027E-2</v>
      </c>
      <c r="DL40" s="36"/>
      <c r="DM40" s="34">
        <v>1.9817759799999999</v>
      </c>
      <c r="DN40" s="34">
        <v>-2.0227190000000062E-2</v>
      </c>
      <c r="DP40" s="47">
        <v>-6.6702000000001859E-4</v>
      </c>
      <c r="DQ40" s="34">
        <v>-0.10362060000000009</v>
      </c>
      <c r="DS40" s="47">
        <v>-5.738895000000007E-2</v>
      </c>
      <c r="DT40" s="47">
        <v>-2.7204599999999662E-3</v>
      </c>
      <c r="DU40" s="36"/>
      <c r="DV40" s="34">
        <v>-5.8055970000000089E-2</v>
      </c>
      <c r="DW40" s="34">
        <v>-0.10634106000000006</v>
      </c>
      <c r="DY40" s="47">
        <v>0</v>
      </c>
      <c r="DZ40" s="47">
        <v>-3.1928000000003287E-4</v>
      </c>
      <c r="EA40" s="36"/>
      <c r="EB40" s="34">
        <v>-5.8055970000000089E-2</v>
      </c>
      <c r="EC40" s="34">
        <v>-0.10666034000000009</v>
      </c>
      <c r="EE40" s="47">
        <f>EH40-EB40</f>
        <v>3.7828780000000027E-2</v>
      </c>
      <c r="EF40" s="47">
        <f>EI40-EC40</f>
        <v>-3.6935200000000057E-3</v>
      </c>
      <c r="EG40" s="36"/>
      <c r="EH40" s="34">
        <f t="shared" si="1"/>
        <v>-2.0227190000000062E-2</v>
      </c>
      <c r="EI40" s="34">
        <v>-0.1103538600000001</v>
      </c>
      <c r="EK40" s="47">
        <f t="shared" si="15"/>
        <v>-0.10362060000000009</v>
      </c>
      <c r="EL40" s="47">
        <v>-6.6000000000000003E-2</v>
      </c>
      <c r="EN40" s="47">
        <f t="shared" si="16"/>
        <v>-2.7204599999999662E-3</v>
      </c>
      <c r="EO40" s="47">
        <v>4.9000000000000002E-2</v>
      </c>
    </row>
    <row r="41" spans="2:145" s="9" customFormat="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I41" s="21"/>
      <c r="AJ41" s="21"/>
      <c r="AL41" s="21"/>
      <c r="AM41" s="21"/>
      <c r="AN41" s="21"/>
      <c r="AO41" s="21"/>
      <c r="AP41" s="21"/>
      <c r="AR41" s="21"/>
      <c r="AS41" s="21"/>
      <c r="AT41" s="21"/>
      <c r="AU41" s="21"/>
      <c r="AV41" s="21"/>
      <c r="AX41" s="21"/>
      <c r="AY41" s="21"/>
      <c r="AZ41" s="21"/>
      <c r="BA41" s="21"/>
      <c r="BB41" s="21"/>
      <c r="BD41" s="21"/>
      <c r="BE41" s="21"/>
      <c r="BG41" s="21"/>
      <c r="BH41" s="21"/>
      <c r="BI41" s="21"/>
      <c r="BJ41" s="21"/>
      <c r="BK41" s="21"/>
      <c r="BM41" s="21"/>
      <c r="BN41" s="21"/>
      <c r="BP41" s="21"/>
      <c r="BQ41" s="21"/>
      <c r="BS41" s="21"/>
      <c r="BT41" s="21"/>
      <c r="BV41" s="21"/>
      <c r="BW41" s="21"/>
      <c r="BZ41" s="21"/>
      <c r="CA41" s="21"/>
      <c r="CB41" s="21"/>
      <c r="CC41" s="21"/>
      <c r="CD41" s="21"/>
      <c r="CE41" s="21"/>
      <c r="CF41" s="21"/>
      <c r="CG41" s="21"/>
      <c r="CH41" s="21"/>
      <c r="CI41" s="21"/>
      <c r="CJ41" s="21"/>
      <c r="CK41" s="21"/>
      <c r="CL41" s="21"/>
      <c r="CM41" s="21"/>
      <c r="CN41" s="21"/>
      <c r="CO41" s="21"/>
      <c r="CP41" s="21"/>
      <c r="CQ41" s="21"/>
      <c r="CR41" s="21"/>
      <c r="CS41" s="21"/>
      <c r="CU41" s="21"/>
      <c r="CV41" s="21"/>
      <c r="CX41" s="21"/>
      <c r="CY41" s="21"/>
      <c r="CZ41" s="21"/>
      <c r="DA41" s="21"/>
      <c r="DB41" s="21"/>
      <c r="DD41" s="21"/>
      <c r="DE41" s="21"/>
      <c r="DF41" s="21"/>
      <c r="DG41" s="21"/>
      <c r="DH41" s="21"/>
      <c r="DJ41" s="21"/>
      <c r="DK41" s="21"/>
      <c r="DL41" s="21"/>
      <c r="DM41" s="21"/>
      <c r="DN41" s="50"/>
      <c r="DP41" s="21"/>
      <c r="DQ41" s="21"/>
      <c r="DS41" s="21"/>
      <c r="DT41" s="21"/>
      <c r="DU41" s="21"/>
      <c r="DV41" s="21"/>
      <c r="DW41" s="21"/>
      <c r="DY41" s="21"/>
      <c r="DZ41" s="21"/>
      <c r="EA41" s="21"/>
      <c r="EB41" s="21"/>
      <c r="EC41" s="21"/>
      <c r="EE41" s="21"/>
      <c r="EF41" s="21"/>
      <c r="EG41" s="21"/>
      <c r="EH41" s="21"/>
      <c r="EI41" s="21"/>
      <c r="EK41" s="21"/>
      <c r="EL41" s="21"/>
      <c r="EN41" s="21"/>
      <c r="EO41" s="21"/>
    </row>
    <row r="42" spans="2:145" s="9" customFormat="1">
      <c r="B42" s="18" t="s">
        <v>241</v>
      </c>
      <c r="G42" s="17"/>
      <c r="J42" s="17"/>
      <c r="M42" s="17"/>
      <c r="P42" s="17"/>
      <c r="S42" s="17"/>
      <c r="V42" s="17"/>
      <c r="Y42" s="17"/>
      <c r="AB42" s="17"/>
      <c r="AE42" s="17"/>
      <c r="AN42" s="17"/>
      <c r="AT42" s="17"/>
      <c r="AZ42" s="17"/>
      <c r="BI42" s="17"/>
      <c r="CB42" s="17"/>
      <c r="CE42" s="17"/>
      <c r="CH42" s="17"/>
      <c r="CK42" s="17"/>
      <c r="CN42" s="17"/>
      <c r="CQ42" s="17"/>
      <c r="CZ42" s="17"/>
      <c r="DF42" s="17"/>
      <c r="DL42" s="17"/>
      <c r="DU42" s="17"/>
      <c r="EA42" s="17"/>
      <c r="EG42" s="17"/>
    </row>
    <row r="43" spans="2:145" s="9" customFormat="1">
      <c r="B43" s="18" t="s">
        <v>242</v>
      </c>
      <c r="G43" s="17"/>
      <c r="J43" s="17"/>
      <c r="M43" s="17"/>
      <c r="P43" s="17"/>
      <c r="S43" s="17"/>
      <c r="V43" s="17"/>
      <c r="Y43" s="17"/>
      <c r="AB43" s="17"/>
      <c r="AE43" s="17"/>
      <c r="AN43" s="17"/>
      <c r="AT43" s="17"/>
      <c r="AZ43" s="17"/>
      <c r="BI43" s="17"/>
      <c r="CB43" s="17"/>
      <c r="CE43" s="17"/>
      <c r="CH43" s="17"/>
      <c r="CK43" s="17"/>
      <c r="CN43" s="17"/>
      <c r="CQ43" s="17"/>
      <c r="CZ43" s="17"/>
      <c r="DF43" s="17"/>
      <c r="DL43" s="17"/>
      <c r="DU43" s="17"/>
      <c r="EA43" s="17"/>
      <c r="EG43" s="17"/>
    </row>
    <row r="44" spans="2:145">
      <c r="B44" s="18"/>
      <c r="G44" s="15"/>
      <c r="H44" s="9"/>
      <c r="I44" s="9"/>
      <c r="J44" s="15"/>
      <c r="K44" s="9"/>
      <c r="L44" s="9"/>
      <c r="M44" s="15"/>
      <c r="N44" s="9"/>
      <c r="O44" s="9"/>
      <c r="P44" s="15"/>
      <c r="Q44" s="9"/>
      <c r="R44" s="9"/>
      <c r="S44" s="15"/>
      <c r="T44" s="9"/>
      <c r="U44" s="9"/>
      <c r="V44" s="15"/>
      <c r="W44" s="9"/>
      <c r="X44" s="9"/>
      <c r="Y44" s="15"/>
      <c r="Z44" s="9"/>
      <c r="AA44" s="9"/>
      <c r="AB44" s="15"/>
      <c r="AC44" s="9"/>
      <c r="AD44" s="9"/>
      <c r="AE44" s="15"/>
      <c r="AF44" s="9"/>
      <c r="AG44" s="9"/>
      <c r="AI44" s="9"/>
      <c r="AJ44" s="50"/>
      <c r="AL44" s="9"/>
      <c r="AM44" s="50"/>
      <c r="AN44" s="15"/>
      <c r="AO44" s="9"/>
      <c r="AP44" s="50"/>
      <c r="AR44" s="9"/>
      <c r="AS44" s="50"/>
      <c r="AT44" s="15"/>
      <c r="AU44" s="9"/>
      <c r="AV44" s="50"/>
      <c r="AX44" s="9"/>
      <c r="AY44" s="50"/>
      <c r="AZ44" s="15"/>
      <c r="BA44" s="9"/>
      <c r="BB44" s="50"/>
      <c r="BD44" s="9"/>
      <c r="BE44" s="50"/>
      <c r="BG44" s="9"/>
      <c r="BH44" s="9"/>
      <c r="BI44" s="15"/>
      <c r="BJ44" s="9"/>
      <c r="BK44" s="9"/>
      <c r="BM44" s="9"/>
      <c r="BN44" s="9"/>
      <c r="BP44" s="9"/>
      <c r="BQ44" s="9"/>
      <c r="BS44" s="9"/>
      <c r="BT44" s="9"/>
      <c r="BV44" s="9"/>
      <c r="BW44" s="9"/>
      <c r="BZ44" s="9"/>
      <c r="CA44" s="9"/>
      <c r="CB44" s="15"/>
      <c r="CC44" s="9"/>
      <c r="CD44" s="9"/>
      <c r="CE44" s="15"/>
      <c r="CF44" s="9"/>
      <c r="CG44" s="9"/>
      <c r="CH44" s="15"/>
      <c r="CI44" s="9"/>
      <c r="CJ44" s="9"/>
      <c r="CK44" s="15"/>
      <c r="CL44" s="9"/>
      <c r="CM44" s="9"/>
      <c r="CN44" s="15"/>
      <c r="CO44" s="9"/>
      <c r="CP44" s="9"/>
      <c r="CQ44" s="15"/>
      <c r="CR44" s="9"/>
      <c r="CS44" s="9"/>
      <c r="CU44" s="9"/>
      <c r="CV44" s="9"/>
      <c r="CX44" s="9"/>
      <c r="CY44" s="9"/>
      <c r="CZ44" s="15"/>
      <c r="DA44" s="9"/>
      <c r="DB44" s="9"/>
      <c r="DD44" s="9"/>
      <c r="DE44" s="9"/>
      <c r="DF44" s="15"/>
      <c r="DG44" s="9"/>
      <c r="DH44" s="9"/>
      <c r="DJ44" s="9"/>
      <c r="DK44" s="9"/>
      <c r="DL44" s="15"/>
      <c r="DM44" s="9"/>
      <c r="DN44" s="9"/>
      <c r="DP44" s="9"/>
      <c r="DQ44" s="9"/>
      <c r="DS44" s="9"/>
      <c r="DT44" s="9"/>
      <c r="DU44" s="15"/>
      <c r="DV44" s="9"/>
      <c r="DW44" s="9"/>
      <c r="DY44" s="9"/>
      <c r="DZ44" s="9"/>
      <c r="EA44" s="15"/>
      <c r="EB44" s="9"/>
      <c r="EC44" s="9"/>
      <c r="EE44" s="9"/>
      <c r="EF44" s="9"/>
      <c r="EG44" s="15"/>
      <c r="EH44" s="9"/>
      <c r="EI44" s="9"/>
      <c r="EK44" s="9"/>
      <c r="EL44" s="9"/>
      <c r="EN44" s="9"/>
      <c r="EO44" s="9"/>
    </row>
    <row r="45" spans="2:145">
      <c r="G45" s="15"/>
      <c r="H45" s="9"/>
      <c r="I45" s="9"/>
      <c r="J45" s="15"/>
      <c r="K45" s="9"/>
      <c r="L45" s="9"/>
      <c r="M45" s="15"/>
      <c r="N45" s="9"/>
      <c r="O45" s="9"/>
      <c r="P45" s="15"/>
      <c r="Q45" s="9"/>
      <c r="R45" s="9"/>
      <c r="S45" s="15"/>
      <c r="T45" s="9"/>
      <c r="U45" s="9"/>
      <c r="V45" s="15"/>
      <c r="W45" s="9"/>
      <c r="X45" s="9"/>
      <c r="Y45" s="15"/>
      <c r="Z45" s="9"/>
      <c r="AA45" s="9"/>
      <c r="AB45" s="15"/>
      <c r="AC45" s="9"/>
      <c r="AD45" s="9"/>
      <c r="AE45" s="15"/>
      <c r="AF45" s="9"/>
      <c r="AG45" s="9"/>
      <c r="AI45" s="9"/>
      <c r="AJ45" s="9"/>
      <c r="AL45" s="9"/>
      <c r="AM45" s="9"/>
      <c r="AN45" s="15"/>
      <c r="AO45" s="9"/>
      <c r="AP45" s="9"/>
      <c r="AR45" s="9"/>
      <c r="AS45" s="9"/>
      <c r="AT45" s="15"/>
      <c r="AU45" s="9"/>
      <c r="AV45" s="9"/>
      <c r="AX45" s="9"/>
      <c r="AY45" s="9"/>
      <c r="AZ45" s="15"/>
      <c r="BA45" s="9"/>
      <c r="BB45" s="9"/>
      <c r="BD45" s="9"/>
      <c r="BE45" s="9"/>
      <c r="BG45" s="9"/>
      <c r="BH45" s="9"/>
      <c r="BI45" s="15"/>
      <c r="BJ45" s="9"/>
      <c r="BK45" s="9"/>
      <c r="BM45" s="9"/>
      <c r="BN45" s="9"/>
      <c r="BP45" s="9"/>
      <c r="BQ45" s="9"/>
      <c r="BS45" s="9"/>
      <c r="BT45" s="9"/>
      <c r="BV45" s="9"/>
      <c r="BW45" s="9"/>
      <c r="BZ45" s="9"/>
      <c r="CA45" s="9"/>
      <c r="CB45" s="15"/>
      <c r="CC45" s="9"/>
      <c r="CD45" s="9"/>
      <c r="CE45" s="15"/>
      <c r="CF45" s="9"/>
      <c r="CG45" s="9"/>
      <c r="CH45" s="15"/>
      <c r="CI45" s="9"/>
      <c r="CJ45" s="9"/>
      <c r="CK45" s="15"/>
      <c r="CL45" s="9"/>
      <c r="CM45" s="9"/>
      <c r="CN45" s="15"/>
      <c r="CO45" s="9"/>
      <c r="CP45" s="9"/>
      <c r="CQ45" s="15"/>
      <c r="CR45" s="9"/>
      <c r="CS45" s="9"/>
      <c r="CU45" s="9"/>
      <c r="CV45" s="9"/>
      <c r="CX45" s="9"/>
      <c r="CY45" s="9"/>
      <c r="CZ45" s="15"/>
      <c r="DA45" s="9"/>
      <c r="DB45" s="9"/>
      <c r="DD45" s="9"/>
      <c r="DE45" s="9"/>
      <c r="DF45" s="15"/>
      <c r="DG45" s="9"/>
      <c r="DH45" s="9"/>
      <c r="DJ45" s="9"/>
      <c r="DK45" s="9"/>
      <c r="DL45" s="15"/>
      <c r="DM45" s="9"/>
      <c r="DN45" s="9"/>
      <c r="DP45" s="9"/>
      <c r="DQ45" s="9"/>
      <c r="DS45" s="9"/>
      <c r="DT45" s="9"/>
      <c r="DU45" s="15"/>
      <c r="DV45" s="9"/>
      <c r="DW45" s="9"/>
      <c r="DY45" s="9"/>
      <c r="DZ45" s="9"/>
      <c r="EA45" s="15"/>
      <c r="EB45" s="9"/>
      <c r="EC45" s="9"/>
      <c r="EE45" s="9"/>
      <c r="EF45" s="9"/>
      <c r="EG45" s="15"/>
      <c r="EH45" s="9"/>
      <c r="EI45" s="9"/>
      <c r="EK45" s="9"/>
      <c r="EL45" s="9"/>
      <c r="EN45" s="9"/>
      <c r="EO45" s="9"/>
    </row>
    <row r="46" spans="2:145">
      <c r="G46" s="15"/>
      <c r="H46" s="9"/>
      <c r="I46" s="9"/>
      <c r="J46" s="15"/>
      <c r="K46" s="9"/>
      <c r="L46" s="9"/>
      <c r="M46" s="15"/>
      <c r="N46" s="9"/>
      <c r="O46" s="9"/>
      <c r="P46" s="15"/>
      <c r="Q46" s="9"/>
      <c r="R46" s="9"/>
      <c r="S46" s="15"/>
      <c r="T46" s="9"/>
      <c r="U46" s="9"/>
      <c r="V46" s="15"/>
      <c r="W46" s="9"/>
      <c r="X46" s="9"/>
      <c r="Y46" s="15"/>
      <c r="Z46" s="9"/>
      <c r="AA46" s="9"/>
      <c r="AB46" s="15"/>
      <c r="AC46" s="9"/>
      <c r="AD46" s="9"/>
      <c r="AE46" s="15"/>
      <c r="AF46" s="9"/>
      <c r="AG46" s="9"/>
      <c r="AI46" s="9"/>
      <c r="AJ46" s="9"/>
      <c r="AL46" s="9"/>
      <c r="AM46" s="9"/>
      <c r="AN46" s="15"/>
      <c r="AO46" s="9"/>
      <c r="AP46" s="9"/>
      <c r="AR46" s="9"/>
      <c r="AS46" s="9"/>
      <c r="AT46" s="15"/>
      <c r="AU46" s="9"/>
      <c r="AV46" s="9"/>
      <c r="AX46" s="9"/>
      <c r="AY46" s="9"/>
      <c r="AZ46" s="15"/>
      <c r="BA46" s="9"/>
      <c r="BB46" s="9"/>
      <c r="BD46" s="9"/>
      <c r="BE46" s="9"/>
      <c r="BG46" s="9"/>
      <c r="BH46" s="9"/>
      <c r="BI46" s="15"/>
      <c r="BJ46" s="9"/>
      <c r="BK46" s="9"/>
      <c r="BM46" s="9"/>
      <c r="BN46" s="9"/>
      <c r="BP46" s="9"/>
      <c r="BQ46" s="9"/>
      <c r="BS46" s="9"/>
      <c r="BT46" s="9"/>
      <c r="BV46" s="9"/>
      <c r="BW46" s="9"/>
      <c r="BZ46" s="9"/>
      <c r="CA46" s="9"/>
      <c r="CB46" s="15"/>
      <c r="CC46" s="9"/>
      <c r="CD46" s="9"/>
      <c r="CE46" s="15"/>
      <c r="CF46" s="9"/>
      <c r="CG46" s="9"/>
      <c r="CH46" s="15"/>
      <c r="CI46" s="9"/>
      <c r="CJ46" s="9"/>
      <c r="CK46" s="15"/>
      <c r="CL46" s="9"/>
      <c r="CM46" s="9"/>
      <c r="CN46" s="15"/>
      <c r="CO46" s="9"/>
      <c r="CP46" s="9"/>
      <c r="CQ46" s="15"/>
      <c r="CR46" s="9"/>
      <c r="CS46" s="9"/>
      <c r="CU46" s="9"/>
      <c r="CV46" s="9"/>
      <c r="CX46" s="9"/>
      <c r="CY46" s="9"/>
      <c r="CZ46" s="15"/>
      <c r="DA46" s="9"/>
      <c r="DB46" s="9"/>
      <c r="DD46" s="9"/>
      <c r="DE46" s="9"/>
      <c r="DF46" s="15"/>
      <c r="DG46" s="9"/>
      <c r="DH46" s="9"/>
      <c r="DJ46" s="9"/>
      <c r="DK46" s="9"/>
      <c r="DL46" s="15"/>
      <c r="DM46" s="9"/>
      <c r="DN46" s="9"/>
      <c r="DP46" s="9"/>
      <c r="DQ46" s="9"/>
      <c r="DS46" s="9"/>
      <c r="DT46" s="9"/>
      <c r="DU46" s="15"/>
      <c r="DV46" s="9"/>
      <c r="DW46" s="9"/>
      <c r="DY46" s="9"/>
      <c r="DZ46" s="9"/>
      <c r="EA46" s="15"/>
      <c r="EB46" s="9"/>
      <c r="EC46" s="9"/>
      <c r="EE46" s="9"/>
      <c r="EF46" s="9"/>
      <c r="EG46" s="15"/>
      <c r="EH46" s="9"/>
      <c r="EI46" s="9"/>
      <c r="EK46" s="9"/>
      <c r="EL46" s="9"/>
      <c r="EN46" s="9"/>
      <c r="EO46" s="9"/>
    </row>
    <row r="47" spans="2:145">
      <c r="G47" s="15"/>
      <c r="H47" s="9"/>
      <c r="I47" s="9"/>
      <c r="J47" s="15"/>
      <c r="K47" s="9"/>
      <c r="L47" s="9"/>
      <c r="M47" s="15"/>
      <c r="N47" s="9"/>
      <c r="O47" s="9"/>
      <c r="P47" s="15"/>
      <c r="Q47" s="9"/>
      <c r="R47" s="9"/>
      <c r="S47" s="15"/>
      <c r="T47" s="9"/>
      <c r="U47" s="9"/>
      <c r="V47" s="15"/>
      <c r="W47" s="9"/>
      <c r="X47" s="9"/>
      <c r="Y47" s="15"/>
      <c r="Z47" s="9"/>
      <c r="AA47" s="9"/>
      <c r="AB47" s="15"/>
      <c r="AC47" s="9"/>
      <c r="AD47" s="9"/>
      <c r="AE47" s="15"/>
      <c r="AF47" s="9"/>
      <c r="AG47" s="9"/>
      <c r="AI47" s="9"/>
      <c r="AJ47" s="9"/>
      <c r="AL47" s="9"/>
      <c r="AM47" s="9"/>
      <c r="AN47" s="15"/>
      <c r="AO47" s="9"/>
      <c r="AP47" s="9"/>
      <c r="AR47" s="9"/>
      <c r="AS47" s="9"/>
      <c r="AT47" s="15"/>
      <c r="AU47" s="9"/>
      <c r="AV47" s="9"/>
      <c r="AX47" s="9"/>
      <c r="AY47" s="9"/>
      <c r="AZ47" s="15"/>
      <c r="BA47" s="9"/>
      <c r="BB47" s="9"/>
      <c r="BD47" s="9"/>
      <c r="BE47" s="9"/>
      <c r="BG47" s="9"/>
      <c r="BH47" s="9"/>
      <c r="BI47" s="15"/>
      <c r="BJ47" s="9"/>
      <c r="BK47" s="9"/>
      <c r="BM47" s="9"/>
      <c r="BN47" s="9"/>
      <c r="BP47" s="9"/>
      <c r="BQ47" s="9"/>
      <c r="BS47" s="9"/>
      <c r="BT47" s="9"/>
      <c r="BV47" s="9"/>
      <c r="BW47" s="9"/>
      <c r="BZ47" s="9"/>
      <c r="CA47" s="9"/>
      <c r="CB47" s="15"/>
      <c r="CC47" s="9"/>
      <c r="CD47" s="9"/>
      <c r="CE47" s="15"/>
      <c r="CF47" s="9"/>
      <c r="CG47" s="9"/>
      <c r="CH47" s="15"/>
      <c r="CI47" s="9"/>
      <c r="CJ47" s="9"/>
      <c r="CK47" s="15"/>
      <c r="CL47" s="9"/>
      <c r="CM47" s="9"/>
      <c r="CN47" s="15"/>
      <c r="CO47" s="9"/>
      <c r="CP47" s="9"/>
      <c r="CQ47" s="15"/>
      <c r="CR47" s="9"/>
      <c r="CS47" s="9"/>
      <c r="CU47" s="9"/>
      <c r="CV47" s="9"/>
      <c r="CX47" s="9"/>
      <c r="CY47" s="9"/>
      <c r="CZ47" s="15"/>
      <c r="DA47" s="9"/>
      <c r="DB47" s="9"/>
      <c r="DD47" s="9"/>
      <c r="DE47" s="9"/>
      <c r="DF47" s="15"/>
      <c r="DG47" s="9"/>
      <c r="DH47" s="9"/>
      <c r="DJ47" s="9"/>
      <c r="DK47" s="9"/>
      <c r="DL47" s="15"/>
      <c r="DM47" s="9"/>
      <c r="DN47" s="9"/>
      <c r="DP47" s="9"/>
      <c r="DQ47" s="9"/>
      <c r="DS47" s="9"/>
      <c r="DT47" s="9"/>
      <c r="DU47" s="15"/>
      <c r="DV47" s="9"/>
      <c r="DW47" s="9"/>
      <c r="DY47" s="9"/>
      <c r="DZ47" s="9"/>
      <c r="EA47" s="15"/>
      <c r="EB47" s="9"/>
      <c r="EC47" s="9"/>
      <c r="EE47" s="9"/>
      <c r="EF47" s="9"/>
      <c r="EG47" s="15"/>
      <c r="EH47" s="9"/>
      <c r="EI47" s="9"/>
      <c r="EK47" s="9"/>
      <c r="EL47" s="9"/>
      <c r="EN47" s="9"/>
      <c r="EO47" s="9"/>
    </row>
    <row r="48" spans="2:145">
      <c r="G48" s="15"/>
      <c r="H48" s="9"/>
      <c r="I48" s="9"/>
      <c r="J48" s="15"/>
      <c r="K48" s="9"/>
      <c r="L48" s="9"/>
      <c r="M48" s="15"/>
      <c r="N48" s="9"/>
      <c r="O48" s="9"/>
      <c r="P48" s="15"/>
      <c r="Q48" s="9"/>
      <c r="R48" s="9"/>
      <c r="S48" s="15"/>
      <c r="T48" s="9"/>
      <c r="U48" s="9"/>
      <c r="V48" s="15"/>
      <c r="W48" s="9"/>
      <c r="X48" s="9"/>
      <c r="Y48" s="15"/>
      <c r="Z48" s="9"/>
      <c r="AA48" s="9"/>
      <c r="AB48" s="15"/>
      <c r="AC48" s="9"/>
      <c r="AD48" s="9"/>
      <c r="AE48" s="15"/>
      <c r="AF48" s="9"/>
      <c r="AG48" s="9"/>
      <c r="AI48" s="9"/>
      <c r="AJ48" s="9"/>
      <c r="AL48" s="9"/>
      <c r="AM48" s="9"/>
      <c r="AN48" s="15"/>
      <c r="AO48" s="9"/>
      <c r="AP48" s="9"/>
      <c r="AR48" s="9"/>
      <c r="AS48" s="9"/>
      <c r="AT48" s="15"/>
      <c r="AU48" s="9"/>
      <c r="AV48" s="9"/>
      <c r="AX48" s="9"/>
      <c r="AY48" s="9"/>
      <c r="AZ48" s="15"/>
      <c r="BA48" s="9"/>
      <c r="BB48" s="9"/>
      <c r="BD48" s="9"/>
      <c r="BE48" s="9"/>
      <c r="BG48" s="9"/>
      <c r="BH48" s="9"/>
      <c r="BI48" s="15"/>
      <c r="BJ48" s="9"/>
      <c r="BK48" s="9"/>
      <c r="BM48" s="9"/>
      <c r="BN48" s="9"/>
      <c r="BP48" s="9"/>
      <c r="BQ48" s="9"/>
      <c r="BS48" s="9"/>
      <c r="BT48" s="9"/>
      <c r="BV48" s="9"/>
      <c r="BW48" s="9"/>
      <c r="BZ48" s="9"/>
      <c r="CA48" s="9"/>
      <c r="CB48" s="15"/>
      <c r="CC48" s="9"/>
      <c r="CD48" s="9"/>
      <c r="CE48" s="15"/>
      <c r="CF48" s="9"/>
      <c r="CG48" s="9"/>
      <c r="CH48" s="15"/>
      <c r="CI48" s="9"/>
      <c r="CJ48" s="9"/>
      <c r="CK48" s="15"/>
      <c r="CL48" s="9"/>
      <c r="CM48" s="9"/>
      <c r="CN48" s="15"/>
      <c r="CO48" s="9"/>
      <c r="CP48" s="9"/>
      <c r="CQ48" s="15"/>
      <c r="CR48" s="9"/>
      <c r="CS48" s="9"/>
      <c r="CU48" s="9"/>
      <c r="CV48" s="9"/>
      <c r="CX48" s="9"/>
      <c r="CY48" s="9"/>
      <c r="CZ48" s="15"/>
      <c r="DA48" s="9"/>
      <c r="DB48" s="9"/>
      <c r="DD48" s="9"/>
      <c r="DE48" s="9"/>
      <c r="DF48" s="15"/>
      <c r="DG48" s="9"/>
      <c r="DH48" s="9"/>
      <c r="DJ48" s="9"/>
      <c r="DK48" s="9"/>
      <c r="DL48" s="15"/>
      <c r="DM48" s="9"/>
      <c r="DN48" s="9"/>
      <c r="DP48" s="9"/>
      <c r="DQ48" s="9"/>
      <c r="DS48" s="9"/>
      <c r="DT48" s="9"/>
      <c r="DU48" s="15"/>
      <c r="DV48" s="9"/>
      <c r="DW48" s="9"/>
      <c r="DY48" s="9"/>
      <c r="DZ48" s="9"/>
      <c r="EA48" s="15"/>
      <c r="EB48" s="9"/>
      <c r="EC48" s="9"/>
      <c r="EE48" s="9"/>
      <c r="EF48" s="9"/>
      <c r="EG48" s="15"/>
      <c r="EH48" s="9"/>
      <c r="EI48" s="9"/>
      <c r="EK48" s="9"/>
      <c r="EL48" s="9"/>
      <c r="EN48" s="9"/>
      <c r="EO48" s="9"/>
    </row>
    <row r="49" spans="7:145">
      <c r="G49" s="15"/>
      <c r="H49" s="9"/>
      <c r="I49" s="9"/>
      <c r="J49" s="15"/>
      <c r="K49" s="9"/>
      <c r="L49" s="9"/>
      <c r="M49" s="15"/>
      <c r="N49" s="9"/>
      <c r="O49" s="9"/>
      <c r="P49" s="15"/>
      <c r="Q49" s="9"/>
      <c r="R49" s="9"/>
      <c r="S49" s="15"/>
      <c r="T49" s="9"/>
      <c r="U49" s="9"/>
      <c r="V49" s="15"/>
      <c r="W49" s="9"/>
      <c r="X49" s="9"/>
      <c r="Y49" s="15"/>
      <c r="Z49" s="9"/>
      <c r="AA49" s="9"/>
      <c r="AB49" s="15"/>
      <c r="AC49" s="9"/>
      <c r="AD49" s="9"/>
      <c r="AE49" s="15"/>
      <c r="AF49" s="9"/>
      <c r="AG49" s="9"/>
      <c r="AI49" s="9"/>
      <c r="AJ49" s="9"/>
      <c r="AL49" s="9"/>
      <c r="AM49" s="9"/>
      <c r="AN49" s="15"/>
      <c r="AO49" s="9"/>
      <c r="AP49" s="9"/>
      <c r="AR49" s="9"/>
      <c r="AS49" s="9"/>
      <c r="AT49" s="15"/>
      <c r="AU49" s="9"/>
      <c r="AV49" s="9"/>
      <c r="AX49" s="9"/>
      <c r="AY49" s="9"/>
      <c r="AZ49" s="15"/>
      <c r="BA49" s="9"/>
      <c r="BB49" s="9"/>
      <c r="BD49" s="9"/>
      <c r="BE49" s="9"/>
      <c r="BG49" s="9"/>
      <c r="BH49" s="9"/>
      <c r="BI49" s="15"/>
      <c r="BJ49" s="9"/>
      <c r="BK49" s="9"/>
      <c r="BM49" s="9"/>
      <c r="BN49" s="9"/>
      <c r="BP49" s="9"/>
      <c r="BQ49" s="9"/>
      <c r="BS49" s="9"/>
      <c r="BT49" s="9"/>
      <c r="BV49" s="9"/>
      <c r="BW49" s="9"/>
      <c r="BZ49" s="9"/>
      <c r="CA49" s="9"/>
      <c r="CB49" s="15"/>
      <c r="CC49" s="9"/>
      <c r="CD49" s="9"/>
      <c r="CE49" s="15"/>
      <c r="CF49" s="9"/>
      <c r="CG49" s="9"/>
      <c r="CH49" s="15"/>
      <c r="CI49" s="9"/>
      <c r="CJ49" s="9"/>
      <c r="CK49" s="15"/>
      <c r="CL49" s="9"/>
      <c r="CM49" s="9"/>
      <c r="CN49" s="15"/>
      <c r="CO49" s="9"/>
      <c r="CP49" s="9"/>
      <c r="CQ49" s="15"/>
      <c r="CR49" s="9"/>
      <c r="CS49" s="9"/>
      <c r="CU49" s="9"/>
      <c r="CV49" s="9"/>
      <c r="CX49" s="9"/>
      <c r="CY49" s="9"/>
      <c r="CZ49" s="15"/>
      <c r="DA49" s="9"/>
      <c r="DB49" s="9"/>
      <c r="DD49" s="9"/>
      <c r="DE49" s="9"/>
      <c r="DF49" s="15"/>
      <c r="DG49" s="9"/>
      <c r="DH49" s="9"/>
      <c r="DJ49" s="9"/>
      <c r="DK49" s="9"/>
      <c r="DL49" s="15"/>
      <c r="DM49" s="9"/>
      <c r="DN49" s="9"/>
      <c r="DP49" s="9"/>
      <c r="DQ49" s="9"/>
      <c r="DS49" s="9"/>
      <c r="DT49" s="9"/>
      <c r="DU49" s="15"/>
      <c r="DV49" s="9"/>
      <c r="DW49" s="9"/>
      <c r="DY49" s="9"/>
      <c r="DZ49" s="9"/>
      <c r="EA49" s="15"/>
      <c r="EB49" s="9"/>
      <c r="EC49" s="9"/>
      <c r="EE49" s="9"/>
      <c r="EF49" s="9"/>
      <c r="EG49" s="15"/>
      <c r="EH49" s="9"/>
      <c r="EI49" s="9"/>
      <c r="EK49" s="9"/>
      <c r="EL49" s="9"/>
      <c r="EN49" s="9"/>
      <c r="EO49" s="9"/>
    </row>
    <row r="50" spans="7:145">
      <c r="G50" s="15"/>
      <c r="J50" s="15"/>
      <c r="M50" s="15"/>
      <c r="P50" s="15"/>
      <c r="S50" s="15"/>
      <c r="V50" s="15"/>
      <c r="Y50" s="15"/>
      <c r="AB50" s="15"/>
      <c r="AE50" s="15"/>
      <c r="AN50" s="15"/>
      <c r="AT50" s="15"/>
      <c r="AZ50" s="15"/>
      <c r="BI50" s="15"/>
      <c r="CB50" s="15"/>
      <c r="CE50" s="15"/>
      <c r="CH50" s="15"/>
      <c r="CK50" s="15"/>
      <c r="CN50" s="15"/>
      <c r="CQ50" s="15"/>
      <c r="CZ50" s="15"/>
      <c r="DF50" s="15"/>
      <c r="DL50" s="15"/>
      <c r="DU50" s="15"/>
      <c r="EA50" s="15"/>
      <c r="EG50" s="15"/>
    </row>
    <row r="51" spans="7:145">
      <c r="G51" s="15"/>
      <c r="J51" s="15"/>
      <c r="M51" s="15"/>
      <c r="P51" s="15"/>
      <c r="S51" s="15"/>
      <c r="V51" s="15"/>
      <c r="Y51" s="15"/>
      <c r="AB51" s="15"/>
      <c r="AE51" s="15"/>
      <c r="AN51" s="15"/>
      <c r="AT51" s="15"/>
      <c r="AZ51" s="15"/>
      <c r="BI51" s="15"/>
      <c r="CB51" s="15"/>
      <c r="CE51" s="15"/>
      <c r="CH51" s="15"/>
      <c r="CK51" s="15"/>
      <c r="CN51" s="15"/>
      <c r="CQ51" s="15"/>
      <c r="CZ51" s="15"/>
      <c r="DF51" s="15"/>
      <c r="DL51" s="15"/>
      <c r="DU51" s="15"/>
      <c r="EA51" s="15"/>
      <c r="EG51" s="15"/>
    </row>
    <row r="52" spans="7:145">
      <c r="G52" s="15"/>
      <c r="J52" s="15"/>
      <c r="M52" s="15"/>
      <c r="P52" s="15"/>
      <c r="S52" s="15"/>
      <c r="V52" s="15"/>
      <c r="Y52" s="15"/>
      <c r="AB52" s="15"/>
      <c r="AE52" s="15"/>
      <c r="AN52" s="15"/>
      <c r="AT52" s="15"/>
      <c r="AZ52" s="15"/>
      <c r="BI52" s="15"/>
      <c r="CB52" s="15"/>
      <c r="CE52" s="15"/>
      <c r="CH52" s="15"/>
      <c r="CK52" s="15"/>
      <c r="CN52" s="15"/>
      <c r="CQ52" s="15"/>
      <c r="CZ52" s="15"/>
      <c r="DF52" s="15"/>
      <c r="DL52" s="15"/>
      <c r="DU52" s="15"/>
      <c r="EA52" s="15"/>
      <c r="EG52" s="15"/>
    </row>
    <row r="53" spans="7:145">
      <c r="G53" s="15"/>
      <c r="J53" s="15"/>
      <c r="M53" s="15"/>
      <c r="P53" s="15"/>
      <c r="S53" s="15"/>
      <c r="V53" s="15"/>
      <c r="Y53" s="15"/>
      <c r="AB53" s="15"/>
      <c r="AE53" s="15"/>
      <c r="AN53" s="15"/>
      <c r="AT53" s="15"/>
      <c r="AZ53" s="15"/>
      <c r="BI53" s="15"/>
      <c r="CB53" s="15"/>
      <c r="CE53" s="15"/>
      <c r="CH53" s="15"/>
      <c r="CK53" s="15"/>
      <c r="CN53" s="15"/>
      <c r="CQ53" s="15"/>
      <c r="CZ53" s="15"/>
      <c r="DF53" s="15"/>
      <c r="DL53" s="15"/>
      <c r="DU53" s="15"/>
      <c r="EA53" s="15"/>
      <c r="EG53" s="15"/>
    </row>
    <row r="54" spans="7:145">
      <c r="G54" s="15"/>
      <c r="J54" s="15"/>
      <c r="M54" s="15"/>
      <c r="P54" s="15"/>
      <c r="S54" s="15"/>
      <c r="V54" s="15"/>
      <c r="Y54" s="15"/>
      <c r="AB54" s="15"/>
      <c r="AE54" s="15"/>
      <c r="AN54" s="15"/>
      <c r="AT54" s="15"/>
      <c r="AZ54" s="15"/>
      <c r="BI54" s="15"/>
      <c r="CB54" s="15"/>
      <c r="CE54" s="15"/>
      <c r="CH54" s="15"/>
      <c r="CK54" s="15"/>
      <c r="CN54" s="15"/>
      <c r="CQ54" s="15"/>
      <c r="CZ54" s="15"/>
      <c r="DF54" s="15"/>
      <c r="DL54" s="15"/>
      <c r="DU54" s="15"/>
      <c r="EA54" s="15"/>
      <c r="EG54" s="15"/>
    </row>
  </sheetData>
  <pageMargins left="0.7" right="0.7" top="0.75" bottom="0.75" header="0.3" footer="0.3"/>
  <pageSetup paperSize="9" scale="52" fitToHeight="0" orientation="landscape" r:id="rId1"/>
  <customProperties>
    <customPr name="layoutContexts" r:id="rId2"/>
    <customPr name="SaveUndoMode" r:id="rId3"/>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AE16"/>
  <sheetViews>
    <sheetView showGridLines="0" zoomScaleNormal="100" zoomScaleSheetLayoutView="85" workbookViewId="0">
      <pane xSplit="2" ySplit="7" topLeftCell="C8" activePane="bottomRight" state="frozen"/>
      <selection activeCell="AM35" sqref="AM35"/>
      <selection pane="topRight" activeCell="AM35" sqref="AM35"/>
      <selection pane="bottomLeft" activeCell="AM35" sqref="AM35"/>
      <selection pane="bottomRight" activeCell="C14" sqref="C14"/>
    </sheetView>
  </sheetViews>
  <sheetFormatPr baseColWidth="10" defaultColWidth="9.140625" defaultRowHeight="12.75" outlineLevelCol="1"/>
  <cols>
    <col min="1" max="1" width="2.7109375" customWidth="1"/>
    <col min="2" max="2" width="33" bestFit="1" customWidth="1"/>
    <col min="3" max="4" width="10.28515625" customWidth="1"/>
    <col min="5" max="5" width="3" customWidth="1"/>
    <col min="6" max="7" width="10.28515625" customWidth="1"/>
    <col min="8" max="8" width="2.42578125" customWidth="1"/>
    <col min="9" max="10" width="10.140625" hidden="1" customWidth="1" outlineLevel="1"/>
    <col min="11" max="11" width="1.85546875" hidden="1" customWidth="1" outlineLevel="1"/>
    <col min="12" max="12" width="10.140625" customWidth="1" collapsed="1"/>
    <col min="13" max="13" width="10.28515625" customWidth="1"/>
    <col min="14" max="14" width="3" customWidth="1"/>
    <col min="15" max="16" width="10.140625" hidden="1" customWidth="1" outlineLevel="1"/>
    <col min="17" max="17" width="3" hidden="1" customWidth="1" outlineLevel="1"/>
    <col min="18" max="18" width="10.140625" customWidth="1" collapsed="1"/>
    <col min="19" max="19" width="10.28515625" customWidth="1"/>
    <col min="20" max="20" width="3" customWidth="1"/>
    <col min="21" max="22" width="10.140625" customWidth="1"/>
    <col min="23" max="23" width="3" style="153" customWidth="1"/>
    <col min="24" max="24" width="10.140625" style="153" customWidth="1" collapsed="1"/>
    <col min="25" max="25" width="10.28515625" style="153" customWidth="1"/>
    <col min="26" max="26" width="3" style="153" customWidth="1"/>
    <col min="27" max="28" width="10.140625" style="153" customWidth="1" collapsed="1"/>
    <col min="29" max="29" width="3" customWidth="1"/>
  </cols>
  <sheetData>
    <row r="2" spans="2:31">
      <c r="B2" s="153"/>
      <c r="C2" s="153"/>
      <c r="D2" s="153"/>
      <c r="E2" s="153"/>
      <c r="F2" s="153"/>
      <c r="G2" s="153"/>
      <c r="H2" s="15"/>
      <c r="I2" s="15"/>
      <c r="J2" s="15"/>
      <c r="K2" s="153"/>
      <c r="L2" s="15"/>
      <c r="M2" s="15"/>
      <c r="N2" s="15"/>
      <c r="O2" s="15"/>
      <c r="P2" s="15"/>
      <c r="Q2" s="153"/>
      <c r="R2" s="15"/>
      <c r="S2" s="146"/>
      <c r="T2" s="15"/>
      <c r="U2" s="15"/>
      <c r="V2" s="15"/>
      <c r="W2" s="15"/>
      <c r="X2" s="15"/>
      <c r="Y2" s="146"/>
      <c r="Z2" s="15"/>
      <c r="AA2" s="15"/>
      <c r="AB2" s="15"/>
    </row>
    <row r="3" spans="2:31" s="4" customFormat="1">
      <c r="B3" s="5" t="s">
        <v>209</v>
      </c>
      <c r="C3" s="149"/>
      <c r="D3" s="149"/>
      <c r="F3" s="149"/>
      <c r="G3" s="149"/>
      <c r="I3" s="82"/>
      <c r="J3" s="82"/>
      <c r="L3" s="149"/>
      <c r="M3" s="149"/>
      <c r="O3" s="82"/>
      <c r="P3" s="82"/>
      <c r="R3" s="149"/>
      <c r="S3" s="129"/>
      <c r="T3" s="83"/>
      <c r="U3" s="82"/>
      <c r="V3" s="82"/>
      <c r="W3" s="83"/>
      <c r="X3" s="149"/>
      <c r="Y3" s="129"/>
      <c r="Z3" s="83"/>
      <c r="AA3" s="149"/>
      <c r="AB3" s="149"/>
    </row>
    <row r="4" spans="2:31">
      <c r="B4" s="153"/>
      <c r="C4" s="15"/>
      <c r="D4" s="146"/>
      <c r="E4" s="146"/>
      <c r="F4" s="146"/>
      <c r="G4" s="137"/>
      <c r="H4" s="146"/>
      <c r="I4" s="146"/>
      <c r="J4" s="146"/>
      <c r="K4" s="153"/>
      <c r="L4" s="15"/>
      <c r="M4" s="15"/>
      <c r="N4" s="153"/>
      <c r="O4" s="153"/>
      <c r="P4" s="153"/>
      <c r="Q4" s="153"/>
      <c r="R4" s="15"/>
      <c r="S4" s="15"/>
      <c r="T4" s="153"/>
      <c r="U4" s="153"/>
      <c r="V4" s="153"/>
      <c r="X4" s="15"/>
      <c r="Y4" s="15"/>
      <c r="AA4" s="15"/>
      <c r="AB4" s="15"/>
    </row>
    <row r="5" spans="2:31">
      <c r="B5" s="95"/>
      <c r="C5" s="97"/>
      <c r="D5" s="97"/>
      <c r="E5" s="153"/>
      <c r="F5" s="97"/>
      <c r="G5" s="97"/>
      <c r="H5" s="153"/>
      <c r="I5" s="97"/>
      <c r="J5" s="97"/>
      <c r="K5" s="153"/>
      <c r="L5" s="97"/>
      <c r="M5" s="97"/>
      <c r="N5" s="153"/>
      <c r="O5" s="97"/>
      <c r="P5" s="97"/>
      <c r="Q5" s="153"/>
      <c r="R5" s="97"/>
      <c r="S5" s="97"/>
      <c r="T5" s="153"/>
      <c r="U5" s="97"/>
      <c r="V5" s="97"/>
      <c r="X5" s="97"/>
      <c r="Y5" s="97"/>
      <c r="AA5" s="97"/>
      <c r="AB5" s="97"/>
    </row>
    <row r="6" spans="2:31">
      <c r="B6" s="95" t="s">
        <v>47</v>
      </c>
      <c r="C6" s="99" t="s">
        <v>93</v>
      </c>
      <c r="D6" s="99" t="s">
        <v>100</v>
      </c>
      <c r="E6" s="153"/>
      <c r="F6" s="99" t="s">
        <v>94</v>
      </c>
      <c r="G6" s="99" t="s">
        <v>101</v>
      </c>
      <c r="H6" s="153"/>
      <c r="I6" s="99" t="s">
        <v>95</v>
      </c>
      <c r="J6" s="99" t="s">
        <v>102</v>
      </c>
      <c r="K6" s="153"/>
      <c r="L6" s="99" t="s">
        <v>96</v>
      </c>
      <c r="M6" s="99" t="s">
        <v>103</v>
      </c>
      <c r="N6" s="153"/>
      <c r="O6" s="99" t="s">
        <v>97</v>
      </c>
      <c r="P6" s="99" t="s">
        <v>104</v>
      </c>
      <c r="Q6" s="153"/>
      <c r="R6" s="99" t="s">
        <v>98</v>
      </c>
      <c r="S6" s="99" t="s">
        <v>105</v>
      </c>
      <c r="T6" s="153"/>
      <c r="U6" s="99" t="s">
        <v>99</v>
      </c>
      <c r="V6" s="99" t="s">
        <v>106</v>
      </c>
      <c r="X6" s="99" t="s">
        <v>100</v>
      </c>
      <c r="Y6" s="99" t="s">
        <v>260</v>
      </c>
      <c r="AA6" s="99" t="s">
        <v>101</v>
      </c>
      <c r="AB6" s="99" t="s">
        <v>261</v>
      </c>
    </row>
    <row r="7" spans="2:31" ht="5.0999999999999996" customHeight="1">
      <c r="B7" s="147"/>
      <c r="C7" s="9"/>
      <c r="D7" s="9"/>
      <c r="E7" s="153"/>
      <c r="F7" s="9"/>
      <c r="G7" s="9"/>
      <c r="H7" s="153"/>
      <c r="I7" s="9"/>
      <c r="J7" s="9"/>
      <c r="K7" s="153"/>
      <c r="L7" s="9"/>
      <c r="M7" s="9"/>
      <c r="N7" s="153"/>
      <c r="O7" s="9"/>
      <c r="P7" s="9"/>
      <c r="Q7" s="153"/>
      <c r="R7" s="9"/>
      <c r="S7" s="9"/>
      <c r="T7" s="153"/>
      <c r="U7" s="9"/>
      <c r="V7" s="9"/>
      <c r="X7" s="9"/>
      <c r="Y7" s="9"/>
      <c r="AA7" s="9"/>
      <c r="AB7" s="9"/>
    </row>
    <row r="8" spans="2:31">
      <c r="B8" s="147" t="s">
        <v>210</v>
      </c>
      <c r="C8" s="9"/>
      <c r="D8" s="71"/>
      <c r="E8" s="146"/>
      <c r="F8" s="71"/>
      <c r="G8" s="71"/>
      <c r="H8" s="146"/>
      <c r="I8" s="71"/>
      <c r="J8" s="9"/>
      <c r="K8" s="153"/>
      <c r="L8" s="9"/>
      <c r="M8" s="9"/>
      <c r="N8" s="153"/>
      <c r="O8" s="9"/>
      <c r="P8" s="9"/>
      <c r="Q8" s="153"/>
      <c r="R8" s="9"/>
      <c r="S8" s="9"/>
      <c r="T8" s="153"/>
      <c r="U8" s="9"/>
      <c r="V8" s="153"/>
      <c r="X8" s="9"/>
      <c r="Y8" s="9"/>
      <c r="AA8" s="9"/>
      <c r="AB8" s="9"/>
    </row>
    <row r="9" spans="2:31" s="3" customFormat="1">
      <c r="B9" s="169" t="s">
        <v>245</v>
      </c>
      <c r="C9" s="41">
        <v>15.7</v>
      </c>
      <c r="D9" s="41">
        <v>13.7</v>
      </c>
      <c r="E9" s="169"/>
      <c r="F9" s="41">
        <v>17.3</v>
      </c>
      <c r="G9" s="41">
        <v>12.9</v>
      </c>
      <c r="H9" s="169"/>
      <c r="I9" s="41">
        <v>33</v>
      </c>
      <c r="J9" s="41">
        <v>26.6</v>
      </c>
      <c r="K9" s="169"/>
      <c r="L9" s="41">
        <v>22.4</v>
      </c>
      <c r="M9" s="41">
        <v>12.8</v>
      </c>
      <c r="N9" s="169"/>
      <c r="O9" s="41">
        <v>55.4</v>
      </c>
      <c r="P9" s="41">
        <v>39.400000000000006</v>
      </c>
      <c r="Q9" s="169"/>
      <c r="R9" s="41">
        <v>17.358829122646434</v>
      </c>
      <c r="S9" s="41">
        <f>V9-P9</f>
        <v>28.197433594097816</v>
      </c>
      <c r="T9" s="169"/>
      <c r="U9" s="41">
        <v>72.758829122646432</v>
      </c>
      <c r="V9" s="41">
        <v>67.597433594097822</v>
      </c>
      <c r="W9" s="169"/>
      <c r="X9" s="41">
        <f t="shared" ref="X9:X14" si="0">D9</f>
        <v>13.7</v>
      </c>
      <c r="Y9" s="41">
        <v>13.647197938198321</v>
      </c>
      <c r="Z9" s="169"/>
      <c r="AA9" s="41">
        <f t="shared" ref="AA9:AA14" si="1">G9</f>
        <v>12.9</v>
      </c>
      <c r="AB9" s="41">
        <v>16.228767065201673</v>
      </c>
      <c r="AE9" s="191"/>
    </row>
    <row r="10" spans="2:31" s="3" customFormat="1">
      <c r="B10" s="169" t="s">
        <v>246</v>
      </c>
      <c r="C10" s="122">
        <v>8.8000000000000007</v>
      </c>
      <c r="D10" s="122">
        <v>8.1</v>
      </c>
      <c r="E10" s="169"/>
      <c r="F10" s="122">
        <v>7.7</v>
      </c>
      <c r="G10" s="122">
        <v>8.4</v>
      </c>
      <c r="H10" s="169"/>
      <c r="I10" s="122">
        <v>16.5</v>
      </c>
      <c r="J10" s="41">
        <v>16.5</v>
      </c>
      <c r="K10" s="169"/>
      <c r="L10" s="122">
        <v>10.199999999999999</v>
      </c>
      <c r="M10" s="122">
        <v>9.9</v>
      </c>
      <c r="N10" s="169"/>
      <c r="O10" s="41">
        <v>26.7</v>
      </c>
      <c r="P10" s="41">
        <v>26.4</v>
      </c>
      <c r="Q10" s="169"/>
      <c r="R10" s="122">
        <v>8.741784010000007</v>
      </c>
      <c r="S10" s="41">
        <f t="shared" ref="S10:S13" si="2">V10-P10</f>
        <v>10.043040749907568</v>
      </c>
      <c r="T10" s="169"/>
      <c r="U10" s="41">
        <v>35.441784010000006</v>
      </c>
      <c r="V10" s="41">
        <v>36.443040749907567</v>
      </c>
      <c r="W10" s="169"/>
      <c r="X10" s="122">
        <f t="shared" si="0"/>
        <v>8.1</v>
      </c>
      <c r="Y10" s="41">
        <v>9.2734299100000026</v>
      </c>
      <c r="Z10" s="169"/>
      <c r="AA10" s="122">
        <f t="shared" si="1"/>
        <v>8.4</v>
      </c>
      <c r="AB10" s="122">
        <v>8.2444690599999966</v>
      </c>
      <c r="AE10" s="191"/>
    </row>
    <row r="11" spans="2:31" s="3" customFormat="1">
      <c r="B11" s="169" t="s">
        <v>247</v>
      </c>
      <c r="C11" s="122">
        <v>4.2</v>
      </c>
      <c r="D11" s="122">
        <v>2.8</v>
      </c>
      <c r="E11" s="169"/>
      <c r="F11" s="122">
        <v>1.6</v>
      </c>
      <c r="G11" s="122">
        <v>2.8</v>
      </c>
      <c r="H11" s="169"/>
      <c r="I11" s="122">
        <v>5.8000000000000007</v>
      </c>
      <c r="J11" s="41">
        <v>5.6</v>
      </c>
      <c r="K11" s="169"/>
      <c r="L11" s="122">
        <v>4</v>
      </c>
      <c r="M11" s="122">
        <v>1.9</v>
      </c>
      <c r="N11" s="169"/>
      <c r="O11" s="41">
        <v>9.8000000000000007</v>
      </c>
      <c r="P11" s="41">
        <v>7.5</v>
      </c>
      <c r="Q11" s="169"/>
      <c r="R11" s="122">
        <v>4.9143412514000033</v>
      </c>
      <c r="S11" s="41">
        <f t="shared" si="2"/>
        <v>5.9508883877000027</v>
      </c>
      <c r="T11" s="169"/>
      <c r="U11" s="41">
        <v>14.714341251400004</v>
      </c>
      <c r="V11" s="41">
        <v>13.450888387700003</v>
      </c>
      <c r="W11" s="169"/>
      <c r="X11" s="122">
        <f t="shared" si="0"/>
        <v>2.8</v>
      </c>
      <c r="Y11" s="41">
        <v>2.3271394529</v>
      </c>
      <c r="Z11" s="169"/>
      <c r="AA11" s="122">
        <f t="shared" si="1"/>
        <v>2.8</v>
      </c>
      <c r="AB11" s="122">
        <v>3.0193369437000004</v>
      </c>
      <c r="AE11" s="191"/>
    </row>
    <row r="12" spans="2:31" s="3" customFormat="1">
      <c r="B12" s="169" t="s">
        <v>25</v>
      </c>
      <c r="C12" s="122">
        <v>0.6</v>
      </c>
      <c r="D12" s="122">
        <v>1</v>
      </c>
      <c r="E12" s="169"/>
      <c r="F12" s="122">
        <v>1.2</v>
      </c>
      <c r="G12" s="122">
        <v>1.8</v>
      </c>
      <c r="H12" s="169"/>
      <c r="I12" s="122">
        <v>1.7999999999999998</v>
      </c>
      <c r="J12" s="41">
        <v>2.8</v>
      </c>
      <c r="K12" s="169"/>
      <c r="L12" s="122">
        <v>0</v>
      </c>
      <c r="M12" s="122">
        <v>2.7</v>
      </c>
      <c r="N12" s="169"/>
      <c r="O12" s="41">
        <v>1.7999999999999998</v>
      </c>
      <c r="P12" s="41">
        <v>5.5</v>
      </c>
      <c r="Q12" s="169"/>
      <c r="R12" s="122">
        <v>14.772835050300007</v>
      </c>
      <c r="S12" s="41">
        <f t="shared" si="2"/>
        <v>2.4420677841000069</v>
      </c>
      <c r="T12" s="169"/>
      <c r="U12" s="41">
        <v>16.572835050300007</v>
      </c>
      <c r="V12" s="41">
        <v>7.9420677841000069</v>
      </c>
      <c r="W12" s="169"/>
      <c r="X12" s="122">
        <f t="shared" si="0"/>
        <v>1</v>
      </c>
      <c r="Y12" s="41">
        <v>2.189222151500001</v>
      </c>
      <c r="Z12" s="169"/>
      <c r="AA12" s="122">
        <f t="shared" si="1"/>
        <v>1.8</v>
      </c>
      <c r="AB12" s="122">
        <v>2.1724823734999985</v>
      </c>
      <c r="AE12" s="191"/>
    </row>
    <row r="13" spans="2:31" s="3" customFormat="1">
      <c r="B13" s="169" t="s">
        <v>248</v>
      </c>
      <c r="C13" s="37">
        <v>5</v>
      </c>
      <c r="D13" s="37">
        <v>4.5999999999999996</v>
      </c>
      <c r="E13" s="169"/>
      <c r="F13" s="37">
        <v>4.5</v>
      </c>
      <c r="G13" s="37">
        <v>6.3</v>
      </c>
      <c r="H13" s="169"/>
      <c r="I13" s="37">
        <v>9.5</v>
      </c>
      <c r="J13" s="41">
        <v>10.899999999999999</v>
      </c>
      <c r="K13" s="169"/>
      <c r="L13" s="37">
        <v>4.9000000000000004</v>
      </c>
      <c r="M13" s="37">
        <v>6.4</v>
      </c>
      <c r="N13" s="169"/>
      <c r="O13" s="41">
        <v>14.4</v>
      </c>
      <c r="P13" s="41">
        <v>17.299999999999997</v>
      </c>
      <c r="Q13" s="169"/>
      <c r="R13" s="37">
        <v>8.1940859200073586</v>
      </c>
      <c r="S13" s="41">
        <f t="shared" si="2"/>
        <v>7.3295809928945808</v>
      </c>
      <c r="T13" s="169"/>
      <c r="U13" s="41">
        <v>22.594085920007359</v>
      </c>
      <c r="V13" s="41">
        <v>24.629580992894578</v>
      </c>
      <c r="W13" s="169"/>
      <c r="X13" s="37">
        <f t="shared" si="0"/>
        <v>4.5999999999999996</v>
      </c>
      <c r="Y13" s="41">
        <v>5.0348879908016739</v>
      </c>
      <c r="Z13" s="169"/>
      <c r="AA13" s="37">
        <f t="shared" si="1"/>
        <v>6.3</v>
      </c>
      <c r="AB13" s="37">
        <v>6.0424769775983247</v>
      </c>
      <c r="AE13" s="191"/>
    </row>
    <row r="14" spans="2:31">
      <c r="B14" s="95" t="s">
        <v>211</v>
      </c>
      <c r="C14" s="113">
        <v>34.299999999999997</v>
      </c>
      <c r="D14" s="113">
        <v>30.199999999999996</v>
      </c>
      <c r="E14" s="153"/>
      <c r="F14" s="113">
        <v>32.299999999999997</v>
      </c>
      <c r="G14" s="113">
        <v>32.200000000000003</v>
      </c>
      <c r="H14" s="153"/>
      <c r="I14" s="113">
        <v>66.599999999999994</v>
      </c>
      <c r="J14" s="113">
        <v>62.4</v>
      </c>
      <c r="K14" s="153"/>
      <c r="L14" s="113">
        <v>41.499999999999993</v>
      </c>
      <c r="M14" s="113">
        <v>33.700000000000003</v>
      </c>
      <c r="N14" s="153"/>
      <c r="O14" s="113">
        <v>108.1</v>
      </c>
      <c r="P14" s="113">
        <v>96.1</v>
      </c>
      <c r="Q14" s="153"/>
      <c r="R14" s="113">
        <v>53.981875354353804</v>
      </c>
      <c r="S14" s="113">
        <v>53.963011508699992</v>
      </c>
      <c r="T14" s="153"/>
      <c r="U14" s="113">
        <v>162.0818753543538</v>
      </c>
      <c r="V14" s="113">
        <f t="shared" ref="V14" si="3">P14+S14</f>
        <v>150.06301150869999</v>
      </c>
      <c r="X14" s="113">
        <f t="shared" si="0"/>
        <v>30.199999999999996</v>
      </c>
      <c r="Y14" s="113">
        <f>SUM(Y9:Y13)</f>
        <v>32.471877443399997</v>
      </c>
      <c r="AA14" s="113">
        <f t="shared" si="1"/>
        <v>32.200000000000003</v>
      </c>
      <c r="AB14" s="113">
        <f>SUM(AB9:AB13)</f>
        <v>35.707532419999993</v>
      </c>
      <c r="AD14" s="185"/>
      <c r="AE14" s="191"/>
    </row>
    <row r="15" spans="2:31" s="9" customFormat="1">
      <c r="B15" s="17"/>
      <c r="C15" s="21"/>
      <c r="D15" s="21"/>
      <c r="F15" s="21"/>
      <c r="G15" s="21"/>
      <c r="I15" s="21"/>
      <c r="J15" s="21"/>
      <c r="L15" s="21"/>
      <c r="M15" s="21"/>
      <c r="O15" s="21"/>
      <c r="P15" s="21"/>
      <c r="R15" s="21"/>
      <c r="S15" s="21"/>
      <c r="U15" s="21"/>
      <c r="V15" s="21"/>
      <c r="X15" s="21"/>
      <c r="Y15" s="21"/>
      <c r="AA15" s="21"/>
      <c r="AB15" s="21"/>
      <c r="AD15" s="193"/>
    </row>
    <row r="16" spans="2:31" s="9" customFormat="1"/>
  </sheetData>
  <pageMargins left="0.7" right="0.7" top="0.75" bottom="0.75" header="0.3" footer="0.3"/>
  <pageSetup paperSize="9" scale="67" fitToHeight="0" orientation="landscape" r:id="rId1"/>
  <customProperties>
    <customPr name="layoutContexts" r:id="rId2"/>
    <customPr name="SaveUndoMode" r:id="rId3"/>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EP39"/>
  <sheetViews>
    <sheetView showGridLines="0" tabSelected="1" zoomScaleNormal="100" zoomScaleSheetLayoutView="100" workbookViewId="0">
      <pane xSplit="2" ySplit="7" topLeftCell="C8" activePane="bottomRight" state="frozen"/>
      <selection activeCell="AM35" sqref="AM35"/>
      <selection pane="topRight" activeCell="AM35" sqref="AM35"/>
      <selection pane="bottomLeft" activeCell="AM35" sqref="AM35"/>
      <selection pane="bottomRight" activeCell="B3" sqref="B3"/>
    </sheetView>
  </sheetViews>
  <sheetFormatPr baseColWidth="10" defaultColWidth="9.140625" defaultRowHeight="12.75" outlineLevelCol="2"/>
  <cols>
    <col min="1" max="1" width="2.7109375" style="1" customWidth="1"/>
    <col min="2" max="2" width="76.7109375" style="1" customWidth="1"/>
    <col min="3" max="4" width="9.140625" style="147" hidden="1" customWidth="1" outlineLevel="1"/>
    <col min="5" max="19" width="9.140625" style="1" hidden="1" customWidth="1" outlineLevel="1"/>
    <col min="20" max="20" width="9.140625" style="1" hidden="1" customWidth="1" outlineLevel="1" collapsed="1"/>
    <col min="21" max="31" width="9.140625" style="1" hidden="1" customWidth="1" outlineLevel="1"/>
    <col min="32" max="32" width="9.140625" style="147" hidden="1" customWidth="1" outlineLevel="1"/>
    <col min="33" max="35" width="9.140625" style="1" hidden="1" customWidth="1" outlineLevel="1"/>
    <col min="36" max="36" width="0.140625" hidden="1" customWidth="1" outlineLevel="2"/>
    <col min="37" max="40" width="9.140625" style="1" customWidth="1" collapsed="1"/>
    <col min="41" max="41" width="9.140625" style="1" customWidth="1"/>
    <col min="42" max="42" width="9.140625" style="1"/>
    <col min="43" max="44" width="9.140625" style="1" collapsed="1"/>
    <col min="45" max="46" width="9.140625" style="1"/>
    <col min="47" max="47" width="9.140625" style="147"/>
    <col min="48" max="48" width="9.140625" style="147" collapsed="1"/>
    <col min="49" max="16384" width="9.140625" style="1"/>
  </cols>
  <sheetData>
    <row r="2" spans="2:49">
      <c r="B2" s="147"/>
      <c r="E2" s="147"/>
      <c r="F2" s="147"/>
      <c r="G2" s="147"/>
      <c r="H2" s="147"/>
      <c r="I2" s="147"/>
      <c r="J2" s="147"/>
      <c r="K2" s="147"/>
      <c r="L2" s="147"/>
      <c r="M2" s="147"/>
      <c r="N2" s="147"/>
      <c r="O2" s="147"/>
      <c r="P2" s="147"/>
      <c r="Q2" s="147"/>
      <c r="R2" s="147"/>
      <c r="S2" s="147"/>
      <c r="T2" s="147"/>
      <c r="U2" s="147"/>
      <c r="V2" s="147"/>
      <c r="W2" s="147"/>
      <c r="X2" s="147"/>
      <c r="Y2" s="147"/>
      <c r="Z2" s="147"/>
      <c r="AA2" s="148"/>
      <c r="AB2" s="148"/>
      <c r="AC2" s="147"/>
      <c r="AD2" s="147"/>
      <c r="AE2" s="147"/>
      <c r="AG2" s="147"/>
      <c r="AH2" s="148"/>
      <c r="AI2" s="148"/>
      <c r="AJ2" s="153"/>
      <c r="AK2" s="147"/>
      <c r="AL2" s="148"/>
      <c r="AM2" s="148"/>
      <c r="AN2" s="156"/>
      <c r="AO2" s="156"/>
      <c r="AP2" s="156"/>
      <c r="AQ2" s="156"/>
      <c r="AR2" s="156"/>
      <c r="AS2" s="156"/>
      <c r="AT2" s="156"/>
      <c r="AU2" s="156"/>
      <c r="AV2" s="156"/>
    </row>
    <row r="3" spans="2:49" s="4" customFormat="1">
      <c r="B3" s="5" t="s">
        <v>212</v>
      </c>
      <c r="C3" s="5"/>
      <c r="D3" s="5"/>
      <c r="E3" s="5"/>
      <c r="F3" s="5"/>
      <c r="G3" s="5"/>
      <c r="H3" s="5"/>
      <c r="I3" s="5"/>
      <c r="J3" s="5"/>
      <c r="K3" s="5"/>
      <c r="L3" s="5"/>
      <c r="M3" s="5"/>
      <c r="N3" s="5"/>
      <c r="O3" s="5"/>
      <c r="P3" s="5"/>
      <c r="Q3" s="5"/>
      <c r="R3" s="5"/>
      <c r="S3" s="5"/>
      <c r="T3" s="5"/>
      <c r="U3" s="82"/>
      <c r="V3" s="86"/>
      <c r="W3" s="149"/>
      <c r="X3" s="82"/>
      <c r="Y3" s="149"/>
      <c r="Z3" s="149"/>
      <c r="AA3" s="149"/>
      <c r="AB3" s="149"/>
      <c r="AC3" s="82"/>
      <c r="AD3" s="149"/>
      <c r="AE3" s="149"/>
      <c r="AF3" s="149"/>
      <c r="AG3" s="149"/>
      <c r="AH3" s="149"/>
      <c r="AI3" s="82"/>
      <c r="AK3" s="149"/>
      <c r="AL3" s="149"/>
      <c r="AM3" s="149"/>
      <c r="AN3" s="129"/>
      <c r="AO3" s="31"/>
      <c r="AP3" s="129"/>
      <c r="AQ3" s="129"/>
      <c r="AR3" s="129"/>
      <c r="AS3" s="129"/>
      <c r="AT3" s="31"/>
      <c r="AU3" s="129"/>
      <c r="AV3" s="129"/>
    </row>
    <row r="4" spans="2:49">
      <c r="B4" s="147"/>
      <c r="E4" s="147"/>
      <c r="F4" s="147"/>
      <c r="G4" s="147"/>
      <c r="H4" s="147"/>
      <c r="I4" s="147"/>
      <c r="J4" s="147"/>
      <c r="K4" s="147"/>
      <c r="L4" s="147"/>
      <c r="M4" s="147"/>
      <c r="N4" s="147"/>
      <c r="O4" s="147"/>
      <c r="P4" s="147"/>
      <c r="Q4" s="148"/>
      <c r="R4" s="148"/>
      <c r="S4" s="148"/>
      <c r="T4" s="148"/>
      <c r="U4" s="148"/>
      <c r="V4" s="148"/>
      <c r="W4" s="148"/>
      <c r="X4" s="148"/>
      <c r="Y4" s="148"/>
      <c r="Z4" s="148"/>
      <c r="AA4" s="148"/>
      <c r="AB4" s="148"/>
      <c r="AC4" s="148"/>
      <c r="AD4" s="148"/>
      <c r="AE4" s="148"/>
      <c r="AF4" s="148"/>
      <c r="AG4" s="148"/>
      <c r="AH4" s="148"/>
      <c r="AI4" s="148"/>
      <c r="AJ4" s="153"/>
      <c r="AK4" s="148"/>
      <c r="AL4" s="148"/>
      <c r="AM4" s="148"/>
      <c r="AN4" s="148"/>
      <c r="AO4" s="148"/>
      <c r="AP4" s="156"/>
      <c r="AQ4" s="148"/>
      <c r="AR4" s="148"/>
      <c r="AS4" s="148"/>
      <c r="AT4" s="148"/>
      <c r="AU4" s="156"/>
      <c r="AV4" s="148"/>
    </row>
    <row r="5" spans="2:49">
      <c r="B5" s="95"/>
      <c r="C5" s="152"/>
      <c r="D5" s="152"/>
      <c r="E5" s="114">
        <v>2013</v>
      </c>
      <c r="F5" s="115"/>
      <c r="G5" s="116"/>
      <c r="H5" s="115"/>
      <c r="I5" s="152"/>
      <c r="J5" s="200">
        <v>2014</v>
      </c>
      <c r="K5" s="201"/>
      <c r="L5" s="201"/>
      <c r="M5" s="202"/>
      <c r="N5" s="117"/>
      <c r="O5" s="151"/>
      <c r="P5" s="151"/>
      <c r="Q5" s="151"/>
      <c r="R5" s="151"/>
      <c r="S5" s="117"/>
      <c r="T5" s="151"/>
      <c r="U5" s="151"/>
      <c r="V5" s="151"/>
      <c r="W5" s="151"/>
      <c r="X5" s="117"/>
      <c r="Y5" s="151"/>
      <c r="Z5" s="151"/>
      <c r="AA5" s="151"/>
      <c r="AB5" s="151"/>
      <c r="AC5" s="117"/>
      <c r="AD5" s="151"/>
      <c r="AE5" s="151"/>
      <c r="AF5" s="151"/>
      <c r="AG5" s="151"/>
      <c r="AH5" s="151"/>
      <c r="AI5" s="117"/>
      <c r="AJ5" s="153"/>
      <c r="AK5" s="151"/>
      <c r="AL5" s="151"/>
      <c r="AM5" s="151"/>
      <c r="AN5" s="151"/>
      <c r="AO5" s="117"/>
      <c r="AP5" s="139"/>
      <c r="AQ5" s="151"/>
      <c r="AR5" s="151"/>
      <c r="AS5" s="151"/>
      <c r="AT5" s="117"/>
      <c r="AU5" s="139"/>
      <c r="AV5" s="151"/>
    </row>
    <row r="6" spans="2:49" ht="14.25">
      <c r="B6" s="95"/>
      <c r="C6" s="152" t="s">
        <v>48</v>
      </c>
      <c r="D6" s="152" t="s">
        <v>49</v>
      </c>
      <c r="E6" s="152" t="s">
        <v>213</v>
      </c>
      <c r="F6" s="106" t="s">
        <v>214</v>
      </c>
      <c r="G6" s="106" t="s">
        <v>57</v>
      </c>
      <c r="H6" s="106" t="s">
        <v>59</v>
      </c>
      <c r="I6" s="152" t="s">
        <v>50</v>
      </c>
      <c r="J6" s="152" t="s">
        <v>61</v>
      </c>
      <c r="K6" s="106" t="s">
        <v>63</v>
      </c>
      <c r="L6" s="106" t="s">
        <v>58</v>
      </c>
      <c r="M6" s="106" t="s">
        <v>60</v>
      </c>
      <c r="N6" s="152" t="s">
        <v>51</v>
      </c>
      <c r="O6" s="152" t="s">
        <v>62</v>
      </c>
      <c r="P6" s="152" t="s">
        <v>64</v>
      </c>
      <c r="Q6" s="152" t="s">
        <v>67</v>
      </c>
      <c r="R6" s="152" t="s">
        <v>69</v>
      </c>
      <c r="S6" s="152" t="s">
        <v>70</v>
      </c>
      <c r="T6" s="152" t="s">
        <v>71</v>
      </c>
      <c r="U6" s="152" t="s">
        <v>72</v>
      </c>
      <c r="V6" s="152" t="s">
        <v>74</v>
      </c>
      <c r="W6" s="152" t="s">
        <v>76</v>
      </c>
      <c r="X6" s="152" t="s">
        <v>137</v>
      </c>
      <c r="Y6" s="152" t="s">
        <v>79</v>
      </c>
      <c r="Z6" s="152" t="s">
        <v>80</v>
      </c>
      <c r="AA6" s="152" t="s">
        <v>82</v>
      </c>
      <c r="AB6" s="152" t="s">
        <v>84</v>
      </c>
      <c r="AC6" s="152" t="s">
        <v>138</v>
      </c>
      <c r="AD6" s="152" t="s">
        <v>86</v>
      </c>
      <c r="AE6" s="152" t="s">
        <v>87</v>
      </c>
      <c r="AF6" s="152" t="s">
        <v>259</v>
      </c>
      <c r="AG6" s="152" t="s">
        <v>89</v>
      </c>
      <c r="AH6" s="152" t="s">
        <v>91</v>
      </c>
      <c r="AI6" s="152" t="s">
        <v>215</v>
      </c>
      <c r="AJ6" s="153"/>
      <c r="AK6" s="152" t="s">
        <v>93</v>
      </c>
      <c r="AL6" s="152" t="s">
        <v>94</v>
      </c>
      <c r="AM6" s="152" t="s">
        <v>96</v>
      </c>
      <c r="AN6" s="152" t="s">
        <v>98</v>
      </c>
      <c r="AO6" s="152" t="s">
        <v>216</v>
      </c>
      <c r="AP6" s="140" t="s">
        <v>100</v>
      </c>
      <c r="AQ6" s="152" t="s">
        <v>101</v>
      </c>
      <c r="AR6" s="152" t="s">
        <v>103</v>
      </c>
      <c r="AS6" s="152" t="s">
        <v>105</v>
      </c>
      <c r="AT6" s="152" t="s">
        <v>217</v>
      </c>
      <c r="AU6" s="140" t="s">
        <v>260</v>
      </c>
      <c r="AV6" s="152" t="s">
        <v>261</v>
      </c>
    </row>
    <row r="7" spans="2:49" ht="5.0999999999999996" customHeight="1">
      <c r="B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G7" s="147"/>
      <c r="AH7" s="147"/>
      <c r="AI7" s="147"/>
      <c r="AJ7" s="153"/>
      <c r="AK7" s="147"/>
      <c r="AL7" s="147"/>
      <c r="AM7" s="147"/>
      <c r="AN7" s="147"/>
      <c r="AO7" s="147"/>
      <c r="AP7" s="141"/>
      <c r="AQ7" s="147"/>
      <c r="AR7" s="147"/>
      <c r="AS7" s="147"/>
      <c r="AT7" s="147"/>
      <c r="AU7" s="141"/>
    </row>
    <row r="8" spans="2:49">
      <c r="B8" s="3" t="s">
        <v>218</v>
      </c>
      <c r="C8" s="155">
        <v>1963</v>
      </c>
      <c r="D8" s="155">
        <v>1856</v>
      </c>
      <c r="E8" s="155">
        <v>1814</v>
      </c>
      <c r="F8" s="155">
        <v>1760</v>
      </c>
      <c r="G8" s="155">
        <v>1750</v>
      </c>
      <c r="H8" s="155">
        <v>1749</v>
      </c>
      <c r="I8" s="155">
        <v>1749</v>
      </c>
      <c r="J8" s="155">
        <v>1710</v>
      </c>
      <c r="K8" s="155">
        <v>1704</v>
      </c>
      <c r="L8" s="155">
        <v>1720</v>
      </c>
      <c r="M8" s="155">
        <v>1697.4514740094269</v>
      </c>
      <c r="N8" s="155">
        <v>1697.4514740094269</v>
      </c>
      <c r="O8" s="155">
        <v>1667.0309999999999</v>
      </c>
      <c r="P8" s="75">
        <v>1676.4580000000001</v>
      </c>
      <c r="Q8" s="155">
        <v>2833.2089999999998</v>
      </c>
      <c r="R8" s="155">
        <v>3604.8150000000001</v>
      </c>
      <c r="S8" s="155">
        <v>3604.8150000000001</v>
      </c>
      <c r="T8" s="155">
        <v>3592.616</v>
      </c>
      <c r="U8" s="155">
        <v>3595.694</v>
      </c>
      <c r="V8" s="155">
        <v>3601.1370000000002</v>
      </c>
      <c r="W8" s="155">
        <v>3608.3249999999998</v>
      </c>
      <c r="X8" s="155">
        <v>3608.3249999999998</v>
      </c>
      <c r="Y8" s="155">
        <v>3604.7669999999998</v>
      </c>
      <c r="Z8" s="155">
        <v>3595.2429999999999</v>
      </c>
      <c r="AA8" s="155">
        <v>3594.2869999999998</v>
      </c>
      <c r="AB8" s="155">
        <v>3591.768</v>
      </c>
      <c r="AC8" s="155">
        <v>3591.768</v>
      </c>
      <c r="AD8" s="155">
        <v>3548.7809999999999</v>
      </c>
      <c r="AE8" s="155">
        <v>3560.5929999999998</v>
      </c>
      <c r="AF8" s="155">
        <v>3336.58718</v>
      </c>
      <c r="AG8" s="155">
        <v>3336.94</v>
      </c>
      <c r="AH8" s="155">
        <v>3336.7130000000002</v>
      </c>
      <c r="AI8" s="155">
        <v>3336.7130000000002</v>
      </c>
      <c r="AJ8" s="153"/>
      <c r="AK8" s="155">
        <v>3385.3617687195001</v>
      </c>
      <c r="AL8" s="155">
        <v>3389.8589999968999</v>
      </c>
      <c r="AM8" s="155">
        <v>3372.5610000000001</v>
      </c>
      <c r="AN8" s="155">
        <v>3379.4270000000001</v>
      </c>
      <c r="AO8" s="155">
        <v>3379.4270000000001</v>
      </c>
      <c r="AP8" s="142">
        <v>3348.92</v>
      </c>
      <c r="AQ8" s="155">
        <v>3349.8969999999999</v>
      </c>
      <c r="AR8" s="155">
        <v>3337.1660000000002</v>
      </c>
      <c r="AS8" s="155">
        <v>3334.1379999999999</v>
      </c>
      <c r="AT8" s="155">
        <f>AS8</f>
        <v>3334.1379999999999</v>
      </c>
      <c r="AU8" s="142">
        <v>3326.4360000000001</v>
      </c>
      <c r="AV8" s="155">
        <v>3317.03</v>
      </c>
      <c r="AW8" s="127"/>
    </row>
    <row r="9" spans="2:49">
      <c r="B9" s="3" t="s">
        <v>219</v>
      </c>
      <c r="C9" s="155">
        <v>1273</v>
      </c>
      <c r="D9" s="155">
        <v>1250</v>
      </c>
      <c r="E9" s="155">
        <v>1204</v>
      </c>
      <c r="F9" s="155">
        <v>1195</v>
      </c>
      <c r="G9" s="155">
        <v>1189</v>
      </c>
      <c r="H9" s="155">
        <v>1197</v>
      </c>
      <c r="I9" s="155">
        <v>1197</v>
      </c>
      <c r="J9" s="155">
        <v>1188</v>
      </c>
      <c r="K9" s="155">
        <v>1187</v>
      </c>
      <c r="L9" s="155">
        <v>1194</v>
      </c>
      <c r="M9" s="155">
        <v>1182.9789700595522</v>
      </c>
      <c r="N9" s="155">
        <v>1182.9789700595522</v>
      </c>
      <c r="O9" s="155">
        <v>1194.0530000000001</v>
      </c>
      <c r="P9" s="75">
        <v>1222.9680000000001</v>
      </c>
      <c r="Q9" s="155">
        <v>2202.337</v>
      </c>
      <c r="R9" s="155">
        <v>2871.5749999999998</v>
      </c>
      <c r="S9" s="155">
        <v>2871.5749999999998</v>
      </c>
      <c r="T9" s="155">
        <v>2853.6619999999998</v>
      </c>
      <c r="U9" s="155">
        <v>2858.7330000000002</v>
      </c>
      <c r="V9" s="155">
        <v>2868.9050000000002</v>
      </c>
      <c r="W9" s="155">
        <v>2883.2890000000002</v>
      </c>
      <c r="X9" s="155">
        <v>2883.2890000000002</v>
      </c>
      <c r="Y9" s="155">
        <v>2873.7750000000001</v>
      </c>
      <c r="Z9" s="155">
        <v>2865.7620000000002</v>
      </c>
      <c r="AA9" s="155">
        <v>2868.1509999999998</v>
      </c>
      <c r="AB9" s="155">
        <v>2866.4789999999998</v>
      </c>
      <c r="AC9" s="155">
        <v>2866.4789999999998</v>
      </c>
      <c r="AD9" s="155">
        <v>2856.0050000000001</v>
      </c>
      <c r="AE9" s="155">
        <v>2866.3339999999998</v>
      </c>
      <c r="AF9" s="155">
        <v>2728.3764100000003</v>
      </c>
      <c r="AG9" s="155">
        <v>2723.1779999999999</v>
      </c>
      <c r="AH9" s="155">
        <v>2727.924</v>
      </c>
      <c r="AI9" s="155">
        <v>2727.924</v>
      </c>
      <c r="AJ9" s="153"/>
      <c r="AK9" s="155">
        <v>2757.3467687194998</v>
      </c>
      <c r="AL9" s="155">
        <v>2750.4319999968998</v>
      </c>
      <c r="AM9" s="155">
        <v>2752.0309999999999</v>
      </c>
      <c r="AN9" s="155">
        <v>2736.864</v>
      </c>
      <c r="AO9" s="155">
        <v>2736.864</v>
      </c>
      <c r="AP9" s="142">
        <v>2746.6619999999998</v>
      </c>
      <c r="AQ9" s="155">
        <v>2748.2890000000002</v>
      </c>
      <c r="AR9" s="155">
        <v>2742.261</v>
      </c>
      <c r="AS9" s="155">
        <v>2741.527</v>
      </c>
      <c r="AT9" s="155">
        <f t="shared" ref="AT9:AT12" si="0">AS9</f>
        <v>2741.527</v>
      </c>
      <c r="AU9" s="142">
        <v>2738.8789999999999</v>
      </c>
      <c r="AV9" s="155">
        <v>2731.0949999999998</v>
      </c>
      <c r="AW9" s="127"/>
    </row>
    <row r="10" spans="2:49">
      <c r="B10" s="3" t="s">
        <v>220</v>
      </c>
      <c r="C10" s="155">
        <v>690</v>
      </c>
      <c r="D10" s="155">
        <v>605</v>
      </c>
      <c r="E10" s="155">
        <v>610</v>
      </c>
      <c r="F10" s="155">
        <v>565</v>
      </c>
      <c r="G10" s="155">
        <v>561</v>
      </c>
      <c r="H10" s="155">
        <v>552</v>
      </c>
      <c r="I10" s="155">
        <v>552</v>
      </c>
      <c r="J10" s="155">
        <v>522</v>
      </c>
      <c r="K10" s="155">
        <v>517</v>
      </c>
      <c r="L10" s="155">
        <v>525.25</v>
      </c>
      <c r="M10" s="155">
        <v>514.47250394987464</v>
      </c>
      <c r="N10" s="155">
        <v>514.47250394987464</v>
      </c>
      <c r="O10" s="155">
        <v>472.97800000000001</v>
      </c>
      <c r="P10" s="75">
        <v>453.49</v>
      </c>
      <c r="Q10" s="155">
        <v>630.87199999999996</v>
      </c>
      <c r="R10" s="155">
        <v>733.24</v>
      </c>
      <c r="S10" s="155">
        <v>733.24</v>
      </c>
      <c r="T10" s="155">
        <v>738.95399999999995</v>
      </c>
      <c r="U10" s="155">
        <v>736.96100000000001</v>
      </c>
      <c r="V10" s="155">
        <v>732.23199999999997</v>
      </c>
      <c r="W10" s="155">
        <v>725.03599999999994</v>
      </c>
      <c r="X10" s="155">
        <v>725.03599999999994</v>
      </c>
      <c r="Y10" s="155">
        <v>730.99199999999996</v>
      </c>
      <c r="Z10" s="155">
        <v>729.48099999999999</v>
      </c>
      <c r="AA10" s="155">
        <v>726.13599999999997</v>
      </c>
      <c r="AB10" s="155">
        <v>725.28899999999999</v>
      </c>
      <c r="AC10" s="155">
        <v>725.28899999999999</v>
      </c>
      <c r="AD10" s="155">
        <v>692.77599999999995</v>
      </c>
      <c r="AE10" s="155">
        <v>694.25900000000001</v>
      </c>
      <c r="AF10" s="155">
        <v>608.21077000000002</v>
      </c>
      <c r="AG10" s="155">
        <v>613.76199999999994</v>
      </c>
      <c r="AH10" s="155">
        <v>608.78899999999999</v>
      </c>
      <c r="AI10" s="155">
        <v>608.78899999999999</v>
      </c>
      <c r="AJ10" s="153"/>
      <c r="AK10" s="155">
        <v>628.01499999999999</v>
      </c>
      <c r="AL10" s="155">
        <v>639.42700000000002</v>
      </c>
      <c r="AM10" s="155">
        <v>620.53000000000009</v>
      </c>
      <c r="AN10" s="155">
        <v>642.56299999999999</v>
      </c>
      <c r="AO10" s="155">
        <v>642.56299999999999</v>
      </c>
      <c r="AP10" s="142">
        <v>602.25800000000004</v>
      </c>
      <c r="AQ10" s="155">
        <v>601.60799999999995</v>
      </c>
      <c r="AR10" s="155">
        <v>594.90499999999997</v>
      </c>
      <c r="AS10" s="155">
        <v>592.61099999999999</v>
      </c>
      <c r="AT10" s="155">
        <f t="shared" si="0"/>
        <v>592.61099999999999</v>
      </c>
      <c r="AU10" s="142">
        <v>587.55700000000002</v>
      </c>
      <c r="AV10" s="155">
        <v>585.93499999999995</v>
      </c>
      <c r="AW10" s="127"/>
    </row>
    <row r="11" spans="2:49">
      <c r="B11" s="3" t="s">
        <v>221</v>
      </c>
      <c r="C11" s="155">
        <v>928</v>
      </c>
      <c r="D11" s="155">
        <v>1016</v>
      </c>
      <c r="E11" s="155">
        <v>1021</v>
      </c>
      <c r="F11" s="155">
        <v>1017</v>
      </c>
      <c r="G11" s="155">
        <v>1023</v>
      </c>
      <c r="H11" s="155">
        <v>1040</v>
      </c>
      <c r="I11" s="155">
        <v>1040</v>
      </c>
      <c r="J11" s="155">
        <v>1048</v>
      </c>
      <c r="K11" s="155">
        <v>1060</v>
      </c>
      <c r="L11" s="155">
        <v>1068</v>
      </c>
      <c r="M11" s="155">
        <v>1065.692</v>
      </c>
      <c r="N11" s="155">
        <v>1065.692</v>
      </c>
      <c r="O11" s="155">
        <v>1072.009</v>
      </c>
      <c r="P11" s="75">
        <v>1049.749</v>
      </c>
      <c r="Q11" s="155">
        <v>1702.126</v>
      </c>
      <c r="R11" s="155">
        <v>2349.194</v>
      </c>
      <c r="S11" s="155">
        <v>2349.194</v>
      </c>
      <c r="T11" s="155">
        <v>2348.6480000000001</v>
      </c>
      <c r="U11" s="155">
        <v>2365.4810000000002</v>
      </c>
      <c r="V11" s="155">
        <v>2388.8620000000001</v>
      </c>
      <c r="W11" s="155">
        <v>2430.884</v>
      </c>
      <c r="X11" s="155">
        <v>2430.884</v>
      </c>
      <c r="Y11" s="155">
        <v>2459.288</v>
      </c>
      <c r="Z11" s="155">
        <v>2477.578</v>
      </c>
      <c r="AA11" s="155">
        <v>2483.59</v>
      </c>
      <c r="AB11" s="155">
        <v>2495.8989999999999</v>
      </c>
      <c r="AC11" s="155">
        <v>2495.8989999999999</v>
      </c>
      <c r="AD11" s="155">
        <v>2459.3200000000002</v>
      </c>
      <c r="AE11" s="155">
        <v>2469.77</v>
      </c>
      <c r="AF11" s="155">
        <v>2424.3298599999998</v>
      </c>
      <c r="AG11" s="155">
        <v>2438.0140000000001</v>
      </c>
      <c r="AH11" s="155">
        <v>2448.7750000000001</v>
      </c>
      <c r="AI11" s="155">
        <v>2448.7750000000001</v>
      </c>
      <c r="AJ11" s="153"/>
      <c r="AK11" s="155">
        <v>2494.4887687195001</v>
      </c>
      <c r="AL11" s="155">
        <v>2503.1599999969003</v>
      </c>
      <c r="AM11" s="155">
        <v>2502.5279999999998</v>
      </c>
      <c r="AN11" s="155">
        <v>2519.1480000000001</v>
      </c>
      <c r="AO11" s="155">
        <v>2519.1480000000001</v>
      </c>
      <c r="AP11" s="142">
        <v>2499.4470000000001</v>
      </c>
      <c r="AQ11" s="155">
        <v>2503.7139999999999</v>
      </c>
      <c r="AR11" s="155">
        <v>2497.1750000000002</v>
      </c>
      <c r="AS11" s="155">
        <v>2495.578</v>
      </c>
      <c r="AT11" s="155">
        <f t="shared" si="0"/>
        <v>2495.578</v>
      </c>
      <c r="AU11" s="142">
        <v>2489.8760000000002</v>
      </c>
      <c r="AV11" s="155">
        <v>2484.7469999999998</v>
      </c>
      <c r="AW11" s="127"/>
    </row>
    <row r="12" spans="2:49">
      <c r="B12" s="3" t="s">
        <v>222</v>
      </c>
      <c r="C12" s="155">
        <v>789</v>
      </c>
      <c r="D12" s="155">
        <v>881</v>
      </c>
      <c r="E12" s="155">
        <v>862</v>
      </c>
      <c r="F12" s="155">
        <v>866</v>
      </c>
      <c r="G12" s="155">
        <v>873</v>
      </c>
      <c r="H12" s="155">
        <v>891</v>
      </c>
      <c r="I12" s="155">
        <v>891</v>
      </c>
      <c r="J12" s="155">
        <v>901</v>
      </c>
      <c r="K12" s="155">
        <v>925</v>
      </c>
      <c r="L12" s="155">
        <v>932.47799999999995</v>
      </c>
      <c r="M12" s="155">
        <v>933.16899999999998</v>
      </c>
      <c r="N12" s="155">
        <v>933.16899999999998</v>
      </c>
      <c r="O12" s="155">
        <v>939.83399999999995</v>
      </c>
      <c r="P12" s="75">
        <v>955.149</v>
      </c>
      <c r="Q12" s="155">
        <v>1607.9469999999999</v>
      </c>
      <c r="R12" s="155">
        <v>2192.7669999999998</v>
      </c>
      <c r="S12" s="155">
        <v>2192.7669999999998</v>
      </c>
      <c r="T12" s="155">
        <v>2196.3620000000001</v>
      </c>
      <c r="U12" s="155">
        <v>2218.1750000000002</v>
      </c>
      <c r="V12" s="155">
        <v>2242.904</v>
      </c>
      <c r="W12" s="155">
        <v>2282.3519999999999</v>
      </c>
      <c r="X12" s="155">
        <v>2282.3519999999999</v>
      </c>
      <c r="Y12" s="155">
        <v>2292.538</v>
      </c>
      <c r="Z12" s="155">
        <v>2308.6759999999999</v>
      </c>
      <c r="AA12" s="155">
        <v>2314.8960000000002</v>
      </c>
      <c r="AB12" s="155">
        <v>2326.739</v>
      </c>
      <c r="AC12" s="155">
        <v>2326.739</v>
      </c>
      <c r="AD12" s="155">
        <v>2313.9850000000001</v>
      </c>
      <c r="AE12" s="155">
        <v>2321.7159999999999</v>
      </c>
      <c r="AF12" s="155">
        <v>2276.72183</v>
      </c>
      <c r="AG12" s="155">
        <v>2286.5219999999999</v>
      </c>
      <c r="AH12" s="184">
        <v>2298.29</v>
      </c>
      <c r="AI12" s="155">
        <v>2298.29</v>
      </c>
      <c r="AJ12" s="153"/>
      <c r="AK12" s="155">
        <v>2330.6107687194999</v>
      </c>
      <c r="AL12" s="155">
        <v>2339.7169999969001</v>
      </c>
      <c r="AM12" s="155">
        <v>2346.1750000000002</v>
      </c>
      <c r="AN12" s="155">
        <v>2350.4050000000002</v>
      </c>
      <c r="AO12" s="155">
        <v>2350.4050000000002</v>
      </c>
      <c r="AP12" s="142">
        <v>2362.5639999999999</v>
      </c>
      <c r="AQ12" s="155">
        <v>2368.556</v>
      </c>
      <c r="AR12" s="155">
        <v>2365.625</v>
      </c>
      <c r="AS12" s="155">
        <v>2367.09</v>
      </c>
      <c r="AT12" s="155">
        <f t="shared" si="0"/>
        <v>2367.09</v>
      </c>
      <c r="AU12" s="142">
        <v>2365.7950000000001</v>
      </c>
      <c r="AV12" s="155">
        <v>2361.4679999999998</v>
      </c>
      <c r="AW12" s="127"/>
    </row>
    <row r="13" spans="2:49" ht="5.0999999999999996" customHeight="1">
      <c r="B13" s="3"/>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27"/>
      <c r="AC13" s="127"/>
      <c r="AD13" s="147"/>
      <c r="AE13" s="147"/>
      <c r="AF13" s="153"/>
      <c r="AG13" s="147"/>
      <c r="AH13" s="147"/>
      <c r="AI13" s="147"/>
      <c r="AJ13" s="153"/>
      <c r="AK13" s="147"/>
      <c r="AL13" s="147"/>
      <c r="AM13" s="147"/>
      <c r="AN13" s="147"/>
      <c r="AO13" s="147"/>
      <c r="AP13" s="141"/>
      <c r="AQ13" s="147"/>
      <c r="AR13" s="147"/>
      <c r="AS13" s="147"/>
      <c r="AT13" s="147"/>
      <c r="AU13" s="141"/>
    </row>
    <row r="14" spans="2:49">
      <c r="B14" s="159" t="s">
        <v>223</v>
      </c>
      <c r="C14" s="159">
        <v>1447</v>
      </c>
      <c r="D14" s="159">
        <v>1353</v>
      </c>
      <c r="E14" s="159">
        <v>1321</v>
      </c>
      <c r="F14" s="159">
        <v>1299</v>
      </c>
      <c r="G14" s="159">
        <v>1303</v>
      </c>
      <c r="H14" s="159">
        <v>1302</v>
      </c>
      <c r="I14" s="159">
        <v>1302</v>
      </c>
      <c r="J14" s="159">
        <v>1272</v>
      </c>
      <c r="K14" s="159">
        <v>1274</v>
      </c>
      <c r="L14" s="159">
        <v>1290.8</v>
      </c>
      <c r="M14" s="159">
        <v>1282.3218599999998</v>
      </c>
      <c r="N14" s="159">
        <v>1282.3218599999998</v>
      </c>
      <c r="O14" s="159">
        <v>1257.7998599999999</v>
      </c>
      <c r="P14" s="159">
        <v>1224.7750000000001</v>
      </c>
      <c r="Q14" s="159">
        <v>1871.6949999999999</v>
      </c>
      <c r="R14" s="159">
        <v>2435.3780000000002</v>
      </c>
      <c r="S14" s="159">
        <v>2435.3780000000002</v>
      </c>
      <c r="T14" s="159">
        <v>2426.4430000000002</v>
      </c>
      <c r="U14" s="159">
        <v>2419.1010000000001</v>
      </c>
      <c r="V14" s="159">
        <v>2417.1990000000001</v>
      </c>
      <c r="W14" s="159">
        <v>2415.6190000000001</v>
      </c>
      <c r="X14" s="159">
        <v>2415.6190000000001</v>
      </c>
      <c r="Y14" s="159">
        <v>2388.8049999999998</v>
      </c>
      <c r="Z14" s="159">
        <v>2387.4217601044002</v>
      </c>
      <c r="AA14" s="159">
        <v>2379.5210000000002</v>
      </c>
      <c r="AB14" s="159">
        <v>2373.4169999999999</v>
      </c>
      <c r="AC14" s="159">
        <v>2373.4169999999999</v>
      </c>
      <c r="AD14" s="159">
        <v>2325.12</v>
      </c>
      <c r="AE14" s="159">
        <v>2327.1480000000001</v>
      </c>
      <c r="AF14" s="159">
        <v>2320.6880000000001</v>
      </c>
      <c r="AG14" s="159">
        <v>2304.98</v>
      </c>
      <c r="AH14" s="159">
        <v>2292.0929999999998</v>
      </c>
      <c r="AI14" s="159">
        <v>2292.0929999999998</v>
      </c>
      <c r="AJ14" s="153"/>
      <c r="AK14" s="159">
        <v>2308.5100000000002</v>
      </c>
      <c r="AL14" s="159">
        <v>2304.502</v>
      </c>
      <c r="AM14" s="159">
        <v>2280.0739999999996</v>
      </c>
      <c r="AN14" s="159">
        <v>2268.3629999999998</v>
      </c>
      <c r="AO14" s="159">
        <v>2268.3629999999998</v>
      </c>
      <c r="AP14" s="144">
        <v>2258.0279999999998</v>
      </c>
      <c r="AQ14" s="159">
        <v>2244.2139999999999</v>
      </c>
      <c r="AR14" s="159">
        <v>2231.8220000000001</v>
      </c>
      <c r="AS14" s="159">
        <v>2225.9465</v>
      </c>
      <c r="AT14" s="159">
        <f>AS14</f>
        <v>2225.9465</v>
      </c>
      <c r="AU14" s="144">
        <v>2216.2845000000002</v>
      </c>
      <c r="AV14" s="159">
        <v>2198.2249999999999</v>
      </c>
      <c r="AW14" s="127"/>
    </row>
    <row r="15" spans="2:49" ht="5.0999999999999996" customHeight="1">
      <c r="B15" s="3"/>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53"/>
      <c r="AG15" s="147"/>
      <c r="AH15" s="147"/>
      <c r="AI15" s="147"/>
      <c r="AJ15" s="153"/>
      <c r="AK15" s="147"/>
      <c r="AL15" s="147"/>
      <c r="AM15" s="147"/>
      <c r="AN15" s="147"/>
      <c r="AO15" s="147"/>
      <c r="AP15" s="141"/>
      <c r="AQ15" s="147"/>
      <c r="AR15" s="147"/>
      <c r="AS15" s="147"/>
      <c r="AT15" s="147"/>
      <c r="AU15" s="141"/>
    </row>
    <row r="16" spans="2:49">
      <c r="B16" s="147" t="s">
        <v>224</v>
      </c>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53"/>
      <c r="AG16" s="147"/>
      <c r="AH16" s="147"/>
      <c r="AI16" s="147"/>
      <c r="AJ16" s="153"/>
      <c r="AK16" s="147"/>
      <c r="AL16" s="147"/>
      <c r="AM16" s="147"/>
      <c r="AN16" s="147"/>
      <c r="AO16" s="147"/>
      <c r="AP16" s="141"/>
      <c r="AQ16" s="147"/>
      <c r="AR16" s="147"/>
      <c r="AS16" s="147"/>
      <c r="AT16" s="147"/>
      <c r="AU16" s="141"/>
    </row>
    <row r="17" spans="1:49">
      <c r="B17" s="3" t="s">
        <v>225</v>
      </c>
      <c r="C17" s="155">
        <v>1538</v>
      </c>
      <c r="D17" s="155">
        <v>1416</v>
      </c>
      <c r="E17" s="155">
        <v>1371</v>
      </c>
      <c r="F17" s="155">
        <v>1346</v>
      </c>
      <c r="G17" s="155">
        <v>1343</v>
      </c>
      <c r="H17" s="155">
        <v>1338</v>
      </c>
      <c r="I17" s="155">
        <v>1338</v>
      </c>
      <c r="J17" s="155">
        <v>1306</v>
      </c>
      <c r="K17" s="155">
        <v>1302</v>
      </c>
      <c r="L17" s="155">
        <v>1320</v>
      </c>
      <c r="M17" s="155">
        <v>1310.5260000000001</v>
      </c>
      <c r="N17" s="155">
        <v>1310.5260000000001</v>
      </c>
      <c r="O17" s="155">
        <v>1293.4459999999999</v>
      </c>
      <c r="P17" s="75">
        <v>1258.7629999999999</v>
      </c>
      <c r="Q17" s="155">
        <v>1888.5489997226</v>
      </c>
      <c r="R17" s="155">
        <v>2458.1689997225999</v>
      </c>
      <c r="S17" s="155">
        <v>2458.1689997225999</v>
      </c>
      <c r="T17" s="155">
        <v>2451.1552921032003</v>
      </c>
      <c r="U17" s="155">
        <v>2443.2532921032002</v>
      </c>
      <c r="V17" s="155">
        <v>2437.3922921032004</v>
      </c>
      <c r="W17" s="155">
        <v>2434.2932921032002</v>
      </c>
      <c r="X17" s="155">
        <v>2434.2932921032002</v>
      </c>
      <c r="Y17" s="155">
        <v>2398.241</v>
      </c>
      <c r="Z17" s="155">
        <v>2391.8197601044003</v>
      </c>
      <c r="AA17" s="155">
        <v>2379.7179999999998</v>
      </c>
      <c r="AB17" s="155">
        <v>2367.3090000000002</v>
      </c>
      <c r="AC17" s="155">
        <v>2367.3090000000002</v>
      </c>
      <c r="AD17" s="155">
        <v>2308.7089999999998</v>
      </c>
      <c r="AE17" s="155">
        <v>2308.2979999999998</v>
      </c>
      <c r="AF17" s="155">
        <v>2301.8380000000002</v>
      </c>
      <c r="AG17" s="155">
        <v>2277.605</v>
      </c>
      <c r="AH17" s="155">
        <v>2261.88</v>
      </c>
      <c r="AI17" s="155">
        <v>2261.88</v>
      </c>
      <c r="AJ17" s="153"/>
      <c r="AK17" s="155">
        <v>2268.66</v>
      </c>
      <c r="AL17" s="155">
        <v>2257.8760000000002</v>
      </c>
      <c r="AM17" s="155">
        <v>2233.5720000000001</v>
      </c>
      <c r="AN17" s="155">
        <v>2218.0740000000001</v>
      </c>
      <c r="AO17" s="155">
        <v>2218.0740000000001</v>
      </c>
      <c r="AP17" s="142">
        <v>2184.1990000000001</v>
      </c>
      <c r="AQ17" s="155">
        <v>2167.5250000000001</v>
      </c>
      <c r="AR17" s="155">
        <v>2152.395</v>
      </c>
      <c r="AS17" s="155">
        <v>2137.2359999999999</v>
      </c>
      <c r="AT17" s="155">
        <f>AS17</f>
        <v>2137.2359999999999</v>
      </c>
      <c r="AU17" s="142">
        <v>2123.047</v>
      </c>
      <c r="AV17" s="155">
        <v>2100.663</v>
      </c>
      <c r="AW17" s="127"/>
    </row>
    <row r="18" spans="1:49">
      <c r="B18" s="3" t="s">
        <v>226</v>
      </c>
      <c r="C18" s="155">
        <v>142</v>
      </c>
      <c r="D18" s="155">
        <v>153</v>
      </c>
      <c r="E18" s="155">
        <v>150</v>
      </c>
      <c r="F18" s="155">
        <v>151</v>
      </c>
      <c r="G18" s="155">
        <v>153</v>
      </c>
      <c r="H18" s="155">
        <v>164</v>
      </c>
      <c r="I18" s="155">
        <v>164</v>
      </c>
      <c r="J18" s="155">
        <v>165</v>
      </c>
      <c r="K18" s="155">
        <v>162</v>
      </c>
      <c r="L18" s="155">
        <v>163</v>
      </c>
      <c r="M18" s="155">
        <v>160.58839878661843</v>
      </c>
      <c r="N18" s="155">
        <v>160.58839878661843</v>
      </c>
      <c r="O18" s="155">
        <v>160.90208522002078</v>
      </c>
      <c r="P18" s="75">
        <v>160.61908522002079</v>
      </c>
      <c r="Q18" s="155">
        <v>397.41308522002078</v>
      </c>
      <c r="R18" s="155">
        <v>426.47508522002079</v>
      </c>
      <c r="S18" s="155">
        <v>426.47508522002079</v>
      </c>
      <c r="T18" s="155">
        <v>424.43708522002078</v>
      </c>
      <c r="U18" s="155">
        <v>423.90808522002078</v>
      </c>
      <c r="V18" s="155">
        <v>422.4190852200208</v>
      </c>
      <c r="W18" s="155">
        <v>429.18408522002079</v>
      </c>
      <c r="X18" s="155">
        <v>429.18408522002079</v>
      </c>
      <c r="Y18" s="155">
        <v>430.18</v>
      </c>
      <c r="Z18" s="155">
        <v>430.17599999999999</v>
      </c>
      <c r="AA18" s="155">
        <v>432.45</v>
      </c>
      <c r="AB18" s="155">
        <v>429.50900000000001</v>
      </c>
      <c r="AC18" s="155">
        <v>429.50900000000001</v>
      </c>
      <c r="AD18" s="155">
        <v>424.18700000000001</v>
      </c>
      <c r="AE18" s="155">
        <v>419.34399999999999</v>
      </c>
      <c r="AF18" s="155">
        <v>558.80600000000004</v>
      </c>
      <c r="AG18" s="155">
        <v>553.47400000000005</v>
      </c>
      <c r="AH18" s="155">
        <v>558.178</v>
      </c>
      <c r="AI18" s="155">
        <v>558.178</v>
      </c>
      <c r="AJ18" s="153"/>
      <c r="AK18" s="155">
        <v>551.18200000000002</v>
      </c>
      <c r="AL18" s="155">
        <v>552.721</v>
      </c>
      <c r="AM18" s="155">
        <v>544.851</v>
      </c>
      <c r="AN18" s="155">
        <v>543.31299999999999</v>
      </c>
      <c r="AO18" s="155">
        <v>543.31299999999999</v>
      </c>
      <c r="AP18" s="142">
        <v>539.57100000000003</v>
      </c>
      <c r="AQ18" s="155">
        <v>536.03099999999995</v>
      </c>
      <c r="AR18" s="155">
        <v>537.94600000000003</v>
      </c>
      <c r="AS18" s="155">
        <v>540.64800029999992</v>
      </c>
      <c r="AT18" s="155">
        <f t="shared" ref="AT18:AT23" si="1">AS18</f>
        <v>540.64800029999992</v>
      </c>
      <c r="AU18" s="142">
        <v>544.47700050000003</v>
      </c>
      <c r="AV18" s="155">
        <v>543.8060005000001</v>
      </c>
      <c r="AW18" s="127"/>
    </row>
    <row r="19" spans="1:49" s="148" customFormat="1" ht="14.25">
      <c r="B19" s="15" t="s">
        <v>227</v>
      </c>
      <c r="C19" s="75">
        <v>115</v>
      </c>
      <c r="D19" s="75">
        <v>135</v>
      </c>
      <c r="E19" s="75">
        <v>146</v>
      </c>
      <c r="F19" s="75">
        <v>153</v>
      </c>
      <c r="G19" s="75">
        <v>162</v>
      </c>
      <c r="H19" s="75">
        <v>174</v>
      </c>
      <c r="I19" s="75">
        <v>174</v>
      </c>
      <c r="J19" s="75">
        <v>183</v>
      </c>
      <c r="K19" s="75">
        <v>190</v>
      </c>
      <c r="L19" s="75">
        <v>196.8</v>
      </c>
      <c r="M19" s="75">
        <v>202.00899999999999</v>
      </c>
      <c r="N19" s="75">
        <v>202.00899999999999</v>
      </c>
      <c r="O19" s="75">
        <v>207.69800000000001</v>
      </c>
      <c r="P19" s="75">
        <v>213.31200000000001</v>
      </c>
      <c r="Q19" s="75">
        <v>363.3</v>
      </c>
      <c r="R19" s="75">
        <v>462.16800000000001</v>
      </c>
      <c r="S19" s="75">
        <v>462.16800000000001</v>
      </c>
      <c r="T19" s="75">
        <v>474.613</v>
      </c>
      <c r="U19" s="75">
        <v>484.61700000000002</v>
      </c>
      <c r="V19" s="75">
        <v>500.03</v>
      </c>
      <c r="W19" s="75">
        <v>520.43899999999996</v>
      </c>
      <c r="X19" s="75">
        <v>520.43899999999996</v>
      </c>
      <c r="Y19" s="75">
        <v>535.09500000000003</v>
      </c>
      <c r="Z19" s="75">
        <v>548.86300000000006</v>
      </c>
      <c r="AA19" s="75">
        <v>564.40899999999999</v>
      </c>
      <c r="AB19" s="75">
        <v>578.11800000000005</v>
      </c>
      <c r="AC19" s="75">
        <v>578.11800000000005</v>
      </c>
      <c r="AD19" s="75">
        <v>575.19000000000005</v>
      </c>
      <c r="AE19" s="75">
        <v>571.37400000000002</v>
      </c>
      <c r="AF19" s="75">
        <v>571.37400000000002</v>
      </c>
      <c r="AG19" s="75">
        <v>570.51900000000001</v>
      </c>
      <c r="AH19" s="75">
        <v>573.98599999999999</v>
      </c>
      <c r="AI19" s="75">
        <v>573.98599999999999</v>
      </c>
      <c r="AJ19" s="15"/>
      <c r="AK19" s="75">
        <v>575.15099999999995</v>
      </c>
      <c r="AL19" s="75">
        <v>576.94585738569992</v>
      </c>
      <c r="AM19" s="75">
        <v>578.61779630620003</v>
      </c>
      <c r="AN19" s="75">
        <v>584.0044633898998</v>
      </c>
      <c r="AO19" s="75">
        <v>584.0044633898998</v>
      </c>
      <c r="AP19" s="170">
        <v>585.14854124499971</v>
      </c>
      <c r="AQ19" s="75">
        <v>589.30354124499979</v>
      </c>
      <c r="AR19" s="75">
        <v>596.76599999999996</v>
      </c>
      <c r="AS19" s="75">
        <v>601.65100010000003</v>
      </c>
      <c r="AT19" s="75">
        <f t="shared" si="1"/>
        <v>601.65100010000003</v>
      </c>
      <c r="AU19" s="170">
        <v>609.71700010000006</v>
      </c>
      <c r="AV19" s="75">
        <v>615.53300010000009</v>
      </c>
      <c r="AW19" s="127"/>
    </row>
    <row r="20" spans="1:49" s="148" customFormat="1">
      <c r="B20" s="171" t="s">
        <v>235</v>
      </c>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v>83.046000000000006</v>
      </c>
      <c r="AE20" s="75">
        <v>82.95</v>
      </c>
      <c r="AF20" s="75">
        <f>AE20</f>
        <v>82.95</v>
      </c>
      <c r="AG20" s="75">
        <v>82.950999999999993</v>
      </c>
      <c r="AH20" s="75">
        <v>87.406000000000006</v>
      </c>
      <c r="AI20" s="75">
        <f t="shared" ref="AI20" si="2">AH20</f>
        <v>87.406000000000006</v>
      </c>
      <c r="AJ20" s="15"/>
      <c r="AK20" s="75">
        <v>89.173000000000002</v>
      </c>
      <c r="AL20" s="75">
        <v>91.278857385699823</v>
      </c>
      <c r="AM20" s="75">
        <v>93.301796306199819</v>
      </c>
      <c r="AN20" s="75">
        <v>93.311463389899814</v>
      </c>
      <c r="AO20" s="75">
        <f t="shared" ref="AO20" si="3">AN20</f>
        <v>93.311463389899814</v>
      </c>
      <c r="AP20" s="75">
        <v>93.759541244999809</v>
      </c>
      <c r="AQ20" s="75">
        <v>93.750541244999809</v>
      </c>
      <c r="AR20" s="75">
        <v>93.673000000000002</v>
      </c>
      <c r="AS20" s="75">
        <v>93.788000100000005</v>
      </c>
      <c r="AT20" s="75">
        <f t="shared" si="1"/>
        <v>93.788000100000005</v>
      </c>
      <c r="AU20" s="75">
        <v>93.78300010000001</v>
      </c>
      <c r="AV20" s="75">
        <v>93.718000100000012</v>
      </c>
      <c r="AW20" s="127"/>
    </row>
    <row r="21" spans="1:49" s="148" customFormat="1" ht="14.25">
      <c r="B21" s="15" t="s">
        <v>228</v>
      </c>
      <c r="C21" s="75">
        <v>87</v>
      </c>
      <c r="D21" s="75">
        <v>112</v>
      </c>
      <c r="E21" s="75">
        <v>121</v>
      </c>
      <c r="F21" s="75">
        <v>128</v>
      </c>
      <c r="G21" s="75">
        <v>136</v>
      </c>
      <c r="H21" s="75">
        <v>146</v>
      </c>
      <c r="I21" s="75">
        <v>146</v>
      </c>
      <c r="J21" s="75">
        <v>154</v>
      </c>
      <c r="K21" s="75">
        <v>160</v>
      </c>
      <c r="L21" s="75">
        <v>166.4</v>
      </c>
      <c r="M21" s="75">
        <v>169.953</v>
      </c>
      <c r="N21" s="75">
        <v>169.953</v>
      </c>
      <c r="O21" s="75">
        <v>174.77799999999999</v>
      </c>
      <c r="P21" s="75">
        <v>201.58</v>
      </c>
      <c r="Q21" s="75">
        <v>351.68799999999999</v>
      </c>
      <c r="R21" s="75">
        <v>427.01799999999997</v>
      </c>
      <c r="S21" s="75">
        <v>427.01799999999997</v>
      </c>
      <c r="T21" s="75">
        <v>441.39600000000002</v>
      </c>
      <c r="U21" s="75">
        <v>451.97500000000002</v>
      </c>
      <c r="V21" s="75">
        <v>463.44799999999998</v>
      </c>
      <c r="W21" s="75">
        <v>495.38099999999997</v>
      </c>
      <c r="X21" s="75">
        <v>495.38099999999997</v>
      </c>
      <c r="Y21" s="75">
        <v>512.89</v>
      </c>
      <c r="Z21" s="75">
        <v>528.14599999999996</v>
      </c>
      <c r="AA21" s="75">
        <v>544.74</v>
      </c>
      <c r="AB21" s="75">
        <v>554.53899999999999</v>
      </c>
      <c r="AC21" s="75">
        <v>554.53899999999999</v>
      </c>
      <c r="AD21" s="75">
        <v>547.06799999999998</v>
      </c>
      <c r="AE21" s="75">
        <v>538.86900000000003</v>
      </c>
      <c r="AF21" s="75">
        <v>455.91699999999997</v>
      </c>
      <c r="AG21" s="75">
        <v>447.87900000000002</v>
      </c>
      <c r="AH21" s="75">
        <v>439.07600000000002</v>
      </c>
      <c r="AI21" s="75">
        <v>439.07600000000002</v>
      </c>
      <c r="AJ21" s="15"/>
      <c r="AK21" s="75">
        <v>434.59899999999999</v>
      </c>
      <c r="AL21" s="75">
        <v>431.411</v>
      </c>
      <c r="AM21" s="172">
        <v>429.26299999999998</v>
      </c>
      <c r="AN21" s="75">
        <v>432.35300000000001</v>
      </c>
      <c r="AO21" s="75">
        <v>432.35300000000001</v>
      </c>
      <c r="AP21" s="170">
        <v>430.45699999999999</v>
      </c>
      <c r="AQ21" s="172">
        <v>433.18</v>
      </c>
      <c r="AR21" s="75">
        <v>437.435</v>
      </c>
      <c r="AS21" s="75">
        <v>439.33199999999999</v>
      </c>
      <c r="AT21" s="75">
        <f t="shared" si="1"/>
        <v>439.33199999999999</v>
      </c>
      <c r="AU21" s="170">
        <v>444.46800000000002</v>
      </c>
      <c r="AV21" s="172">
        <v>448.06</v>
      </c>
      <c r="AW21" s="127"/>
    </row>
    <row r="22" spans="1:49">
      <c r="B22" s="95" t="s">
        <v>229</v>
      </c>
      <c r="C22" s="159">
        <v>1881</v>
      </c>
      <c r="D22" s="159">
        <v>1816</v>
      </c>
      <c r="E22" s="159">
        <v>1788</v>
      </c>
      <c r="F22" s="159">
        <v>1779</v>
      </c>
      <c r="G22" s="159">
        <v>1794</v>
      </c>
      <c r="H22" s="159">
        <v>1822</v>
      </c>
      <c r="I22" s="159">
        <v>1822</v>
      </c>
      <c r="J22" s="159">
        <v>1808</v>
      </c>
      <c r="K22" s="159">
        <v>1814</v>
      </c>
      <c r="L22" s="159">
        <v>1846.2</v>
      </c>
      <c r="M22" s="159">
        <v>1843.0763987866185</v>
      </c>
      <c r="N22" s="159">
        <v>1843.0763987866185</v>
      </c>
      <c r="O22" s="159">
        <v>1836.8240852200208</v>
      </c>
      <c r="P22" s="159">
        <v>1834.2740852200207</v>
      </c>
      <c r="Q22" s="159">
        <v>3000.9500849426208</v>
      </c>
      <c r="R22" s="159">
        <v>3773.8300849426205</v>
      </c>
      <c r="S22" s="159">
        <v>3773.8300849426205</v>
      </c>
      <c r="T22" s="159">
        <v>3791.6013773232207</v>
      </c>
      <c r="U22" s="159">
        <v>3803.7533773232208</v>
      </c>
      <c r="V22" s="159">
        <v>3823.2893773232208</v>
      </c>
      <c r="W22" s="159">
        <v>3879.2973773232211</v>
      </c>
      <c r="X22" s="159">
        <v>3879.2973773232211</v>
      </c>
      <c r="Y22" s="159">
        <v>3876.4059999999999</v>
      </c>
      <c r="Z22" s="159">
        <v>3899.0047601044002</v>
      </c>
      <c r="AA22" s="159">
        <v>3921.317</v>
      </c>
      <c r="AB22" s="159">
        <v>3929.4749999999999</v>
      </c>
      <c r="AC22" s="159">
        <v>3929.4749999999999</v>
      </c>
      <c r="AD22" s="159">
        <v>3855.154</v>
      </c>
      <c r="AE22" s="159">
        <v>3837.8850000000002</v>
      </c>
      <c r="AF22" s="159">
        <v>3887.9349999999999</v>
      </c>
      <c r="AG22" s="159">
        <v>3849.4769999999999</v>
      </c>
      <c r="AH22" s="159">
        <v>3833.12</v>
      </c>
      <c r="AI22" s="159">
        <v>3833.12</v>
      </c>
      <c r="AJ22" s="153"/>
      <c r="AK22" s="159">
        <v>3829.5920000000001</v>
      </c>
      <c r="AL22" s="159">
        <v>3818.9538573856998</v>
      </c>
      <c r="AM22" s="159">
        <v>3786.3037963062002</v>
      </c>
      <c r="AN22" s="159">
        <v>3777.7444633898995</v>
      </c>
      <c r="AO22" s="159">
        <v>3777.7444633898995</v>
      </c>
      <c r="AP22" s="144">
        <v>3739.3755412449996</v>
      </c>
      <c r="AQ22" s="159">
        <v>3726.0395412449993</v>
      </c>
      <c r="AR22" s="159">
        <v>3724.5419999999999</v>
      </c>
      <c r="AS22" s="159">
        <v>3718.8670004000001</v>
      </c>
      <c r="AT22" s="159">
        <f t="shared" si="1"/>
        <v>3718.8670004000001</v>
      </c>
      <c r="AU22" s="144">
        <v>3721.7090005999999</v>
      </c>
      <c r="AV22" s="159">
        <v>3708.0620005999999</v>
      </c>
      <c r="AW22" s="127"/>
    </row>
    <row r="23" spans="1:49" s="8" customFormat="1">
      <c r="B23" s="11" t="s">
        <v>230</v>
      </c>
      <c r="C23" s="154">
        <v>1.3</v>
      </c>
      <c r="D23" s="154">
        <v>1.34</v>
      </c>
      <c r="E23" s="154">
        <v>1.35</v>
      </c>
      <c r="F23" s="154">
        <v>1.37</v>
      </c>
      <c r="G23" s="154">
        <v>1.38</v>
      </c>
      <c r="H23" s="154">
        <v>1.4</v>
      </c>
      <c r="I23" s="154">
        <v>1.4</v>
      </c>
      <c r="J23" s="154">
        <v>1.42</v>
      </c>
      <c r="K23" s="154">
        <v>1.42</v>
      </c>
      <c r="L23" s="154">
        <v>1.4302757979547569</v>
      </c>
      <c r="M23" s="154">
        <v>1.4372962485304732</v>
      </c>
      <c r="N23" s="154">
        <v>1.4372962485304732</v>
      </c>
      <c r="O23" s="154">
        <v>1.4603468672830198</v>
      </c>
      <c r="P23" s="154">
        <v>1.497641677222364</v>
      </c>
      <c r="Q23" s="154">
        <v>1.6033328533455615</v>
      </c>
      <c r="R23" s="154">
        <v>1.5495869983807937</v>
      </c>
      <c r="S23" s="154">
        <v>1.5495869983807937</v>
      </c>
      <c r="T23" s="154">
        <v>1.5626171219860598</v>
      </c>
      <c r="U23" s="154">
        <v>1.5723830370551792</v>
      </c>
      <c r="V23" s="154">
        <v>1.5817023659712008</v>
      </c>
      <c r="W23" s="154">
        <v>1.6059226961384312</v>
      </c>
      <c r="X23" s="154">
        <v>1.6059226961384312</v>
      </c>
      <c r="Y23" s="154">
        <v>1.6227385659356874</v>
      </c>
      <c r="Z23" s="154">
        <v>1.6331445181826187</v>
      </c>
      <c r="AA23" s="154">
        <v>1.6479438508842745</v>
      </c>
      <c r="AB23" s="154">
        <v>1.6556193033082682</v>
      </c>
      <c r="AC23" s="154">
        <v>1.6556193033082682</v>
      </c>
      <c r="AD23" s="154">
        <v>1.6580451761629507</v>
      </c>
      <c r="AE23" s="154">
        <v>1.6491795966565084</v>
      </c>
      <c r="AF23" s="154">
        <v>1.6753372275807863</v>
      </c>
      <c r="AG23" s="154">
        <v>1.670069588456299</v>
      </c>
      <c r="AH23" s="154">
        <v>1.6723230689156157</v>
      </c>
      <c r="AI23" s="154">
        <v>1.6723230689156157</v>
      </c>
      <c r="AK23" s="154">
        <v>1.6589020623692339</v>
      </c>
      <c r="AL23" s="154">
        <v>1.6571709885197321</v>
      </c>
      <c r="AM23" s="154">
        <v>1.6606056629329577</v>
      </c>
      <c r="AN23" s="154">
        <v>1.6654056089743572</v>
      </c>
      <c r="AO23" s="154">
        <v>1.6654056089743572</v>
      </c>
      <c r="AP23" s="145">
        <v>1.6560359487326992</v>
      </c>
      <c r="AQ23" s="154">
        <v>1.6602870943880572</v>
      </c>
      <c r="AR23" s="154">
        <v>1.6688347009752569</v>
      </c>
      <c r="AS23" s="154">
        <v>1.6706901987087293</v>
      </c>
      <c r="AT23" s="154">
        <f t="shared" si="1"/>
        <v>1.6706901987087293</v>
      </c>
      <c r="AU23" s="145">
        <v>1.6560359487326992</v>
      </c>
      <c r="AV23" s="154">
        <v>1.6619214852821091</v>
      </c>
    </row>
    <row r="24" spans="1:49" ht="5.0999999999999996" customHeight="1">
      <c r="B24" s="3"/>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53"/>
      <c r="AG24" s="147"/>
      <c r="AH24" s="147"/>
      <c r="AI24" s="147"/>
      <c r="AJ24" s="153"/>
      <c r="AK24" s="147"/>
      <c r="AL24" s="147"/>
      <c r="AM24" s="147"/>
      <c r="AN24" s="147"/>
      <c r="AO24" s="147"/>
      <c r="AP24" s="141"/>
      <c r="AQ24" s="147"/>
      <c r="AR24" s="147"/>
      <c r="AS24" s="147"/>
      <c r="AT24" s="147"/>
      <c r="AU24" s="141"/>
    </row>
    <row r="25" spans="1:49">
      <c r="B25" s="147" t="s">
        <v>231</v>
      </c>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53"/>
      <c r="AG25" s="147"/>
      <c r="AH25" s="147"/>
      <c r="AI25" s="147"/>
      <c r="AJ25" s="153"/>
      <c r="AK25" s="147"/>
      <c r="AL25" s="147"/>
      <c r="AM25" s="147"/>
      <c r="AN25" s="147"/>
      <c r="AO25" s="147"/>
      <c r="AP25" s="141"/>
      <c r="AQ25" s="147"/>
      <c r="AR25" s="147"/>
      <c r="AS25" s="147"/>
      <c r="AT25" s="147"/>
      <c r="AU25" s="141"/>
    </row>
    <row r="26" spans="1:49" s="148" customFormat="1">
      <c r="B26" s="169" t="s">
        <v>251</v>
      </c>
      <c r="C26" s="158">
        <f t="shared" ref="C26:AI26" si="4">C12/C8</f>
        <v>0.40193581253183902</v>
      </c>
      <c r="D26" s="158">
        <f t="shared" si="4"/>
        <v>0.47467672413793105</v>
      </c>
      <c r="E26" s="158">
        <f t="shared" si="4"/>
        <v>0.47519294377067256</v>
      </c>
      <c r="F26" s="158">
        <f t="shared" si="4"/>
        <v>0.49204545454545456</v>
      </c>
      <c r="G26" s="158">
        <f t="shared" si="4"/>
        <v>0.49885714285714283</v>
      </c>
      <c r="H26" s="158">
        <f t="shared" si="4"/>
        <v>0.50943396226415094</v>
      </c>
      <c r="I26" s="158">
        <f t="shared" si="4"/>
        <v>0.50943396226415094</v>
      </c>
      <c r="J26" s="158">
        <f t="shared" si="4"/>
        <v>0.52690058479532165</v>
      </c>
      <c r="K26" s="158">
        <f t="shared" si="4"/>
        <v>0.5428403755868545</v>
      </c>
      <c r="L26" s="158">
        <f t="shared" si="4"/>
        <v>0.54213837209302318</v>
      </c>
      <c r="M26" s="158">
        <f t="shared" si="4"/>
        <v>0.54974708513806836</v>
      </c>
      <c r="N26" s="158">
        <f t="shared" si="4"/>
        <v>0.54974708513806836</v>
      </c>
      <c r="O26" s="158">
        <f t="shared" si="4"/>
        <v>0.56377715831319275</v>
      </c>
      <c r="P26" s="158">
        <f t="shared" si="4"/>
        <v>0.56974227806482469</v>
      </c>
      <c r="Q26" s="158">
        <f t="shared" si="4"/>
        <v>0.56753561068032754</v>
      </c>
      <c r="R26" s="158">
        <f t="shared" si="4"/>
        <v>0.60828835876459675</v>
      </c>
      <c r="S26" s="158">
        <f t="shared" si="4"/>
        <v>0.60828835876459675</v>
      </c>
      <c r="T26" s="158">
        <f t="shared" si="4"/>
        <v>0.61135451158709975</v>
      </c>
      <c r="U26" s="158">
        <f t="shared" si="4"/>
        <v>0.61689760029635454</v>
      </c>
      <c r="V26" s="158">
        <f t="shared" si="4"/>
        <v>0.62283217772609034</v>
      </c>
      <c r="W26" s="158">
        <f t="shared" si="4"/>
        <v>0.63252395502068137</v>
      </c>
      <c r="X26" s="158">
        <f t="shared" si="4"/>
        <v>0.63252395502068137</v>
      </c>
      <c r="Y26" s="158">
        <f t="shared" si="4"/>
        <v>0.63597397557179147</v>
      </c>
      <c r="Z26" s="158">
        <f t="shared" si="4"/>
        <v>0.64214741534855924</v>
      </c>
      <c r="AA26" s="158">
        <f t="shared" si="4"/>
        <v>0.64404873623057934</v>
      </c>
      <c r="AB26" s="158">
        <f t="shared" si="4"/>
        <v>0.64779768626481449</v>
      </c>
      <c r="AC26" s="158">
        <f t="shared" si="4"/>
        <v>0.64779768626481449</v>
      </c>
      <c r="AD26" s="158">
        <f t="shared" si="4"/>
        <v>0.65205066190334093</v>
      </c>
      <c r="AE26" s="158">
        <f t="shared" si="4"/>
        <v>0.65205880031781227</v>
      </c>
      <c r="AF26" s="158">
        <f t="shared" si="4"/>
        <v>0.68235046985944481</v>
      </c>
      <c r="AG26" s="158">
        <f t="shared" si="4"/>
        <v>0.68521519715667645</v>
      </c>
      <c r="AH26" s="158">
        <f t="shared" si="4"/>
        <v>0.68878863720074213</v>
      </c>
      <c r="AI26" s="158">
        <f t="shared" si="4"/>
        <v>0.68878863720074213</v>
      </c>
      <c r="AJ26" s="15"/>
      <c r="AK26" s="158">
        <f t="shared" ref="AK26:AT26" si="5">AK12/AK8</f>
        <v>0.68843772924187197</v>
      </c>
      <c r="AL26" s="158">
        <f t="shared" si="5"/>
        <v>0.69021071377866738</v>
      </c>
      <c r="AM26" s="158">
        <f t="shared" si="5"/>
        <v>0.69566569737359829</v>
      </c>
      <c r="AN26" s="158">
        <f t="shared" si="5"/>
        <v>0.69550400112208377</v>
      </c>
      <c r="AO26" s="158">
        <f t="shared" si="5"/>
        <v>0.69550400112208377</v>
      </c>
      <c r="AP26" s="158">
        <f t="shared" si="5"/>
        <v>0.70547042031460883</v>
      </c>
      <c r="AQ26" s="158">
        <f t="shared" si="5"/>
        <v>0.70705338104425308</v>
      </c>
      <c r="AR26" s="158">
        <f t="shared" si="5"/>
        <v>0.70887243847024684</v>
      </c>
      <c r="AS26" s="158">
        <f t="shared" si="5"/>
        <v>0.70995561671412533</v>
      </c>
      <c r="AT26" s="158">
        <f t="shared" si="5"/>
        <v>0.70995561671412533</v>
      </c>
      <c r="AU26" s="158">
        <f t="shared" ref="AU26:AV26" si="6">AU12/AU8</f>
        <v>0.71121013601343896</v>
      </c>
      <c r="AV26" s="158">
        <f t="shared" si="6"/>
        <v>0.7119224125196334</v>
      </c>
    </row>
    <row r="27" spans="1:49" ht="5.0999999999999996" customHeight="1">
      <c r="A27" s="147"/>
      <c r="B27" s="33"/>
      <c r="C27" s="156"/>
      <c r="D27" s="156"/>
      <c r="E27" s="156"/>
      <c r="F27" s="156"/>
      <c r="G27" s="156"/>
      <c r="H27" s="156"/>
      <c r="I27" s="156"/>
      <c r="J27" s="156"/>
      <c r="K27" s="156"/>
      <c r="L27" s="156"/>
      <c r="M27" s="156"/>
      <c r="N27" s="156"/>
      <c r="O27" s="156"/>
      <c r="P27" s="148"/>
      <c r="Q27" s="156"/>
      <c r="R27" s="156"/>
      <c r="S27" s="156"/>
      <c r="T27" s="156"/>
      <c r="U27" s="156"/>
      <c r="V27" s="156"/>
      <c r="W27" s="156"/>
      <c r="X27" s="156"/>
      <c r="Y27" s="156"/>
      <c r="Z27" s="156"/>
      <c r="AA27" s="156"/>
      <c r="AB27" s="156"/>
      <c r="AC27" s="156"/>
      <c r="AD27" s="156"/>
      <c r="AE27" s="156"/>
      <c r="AF27" s="156"/>
      <c r="AG27" s="156"/>
      <c r="AH27" s="156"/>
      <c r="AI27" s="156"/>
      <c r="AJ27" s="153"/>
      <c r="AK27" s="156"/>
      <c r="AL27" s="156"/>
      <c r="AM27" s="156"/>
      <c r="AN27" s="156"/>
      <c r="AO27" s="156"/>
      <c r="AP27" s="143"/>
      <c r="AQ27" s="156"/>
      <c r="AR27" s="156"/>
      <c r="AS27" s="156"/>
      <c r="AT27" s="156"/>
      <c r="AU27" s="143"/>
      <c r="AV27" s="156"/>
    </row>
    <row r="28" spans="1:49" s="8" customFormat="1" ht="14.25">
      <c r="B28" s="157" t="s">
        <v>257</v>
      </c>
      <c r="C28" s="157"/>
      <c r="D28" s="157"/>
      <c r="E28" s="157"/>
      <c r="F28" s="157"/>
      <c r="G28" s="157"/>
      <c r="H28" s="157"/>
      <c r="I28" s="157"/>
      <c r="J28" s="157"/>
      <c r="K28" s="157"/>
      <c r="L28" s="157"/>
      <c r="M28" s="157"/>
      <c r="N28" s="157"/>
      <c r="O28" s="157"/>
      <c r="P28" s="76"/>
      <c r="Q28" s="157"/>
      <c r="R28" s="157"/>
      <c r="S28" s="157"/>
      <c r="T28" s="157"/>
      <c r="U28" s="157"/>
      <c r="V28" s="157"/>
      <c r="W28" s="157"/>
      <c r="X28" s="157"/>
      <c r="Y28" s="157"/>
      <c r="Z28" s="157"/>
      <c r="AA28" s="157"/>
      <c r="AB28" s="157"/>
      <c r="AC28" s="157"/>
      <c r="AD28" s="157"/>
      <c r="AE28" s="157"/>
      <c r="AF28" s="157"/>
      <c r="AG28" s="157"/>
      <c r="AH28" s="157"/>
      <c r="AI28" s="157"/>
      <c r="AK28" s="157"/>
      <c r="AL28" s="157"/>
      <c r="AM28" s="157"/>
      <c r="AN28" s="157"/>
      <c r="AO28" s="157"/>
      <c r="AP28" s="143"/>
      <c r="AQ28" s="157"/>
      <c r="AR28" s="157"/>
      <c r="AS28" s="157"/>
      <c r="AT28" s="157"/>
      <c r="AU28" s="143"/>
      <c r="AV28" s="157"/>
    </row>
    <row r="29" spans="1:49" s="148" customFormat="1">
      <c r="B29" s="15" t="s">
        <v>250</v>
      </c>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174">
        <v>9.2721101287436003</v>
      </c>
      <c r="AE29" s="174">
        <v>8.8257858554059432</v>
      </c>
      <c r="AF29" s="175" t="s">
        <v>232</v>
      </c>
      <c r="AG29" s="174">
        <v>9.0449814360266441</v>
      </c>
      <c r="AH29" s="174">
        <v>9.0337973765756328</v>
      </c>
      <c r="AI29" s="176">
        <v>9.0441686991879564</v>
      </c>
      <c r="AJ29" s="174">
        <v>8.7413282544966311</v>
      </c>
      <c r="AK29" s="174">
        <v>8.9576793659960749</v>
      </c>
      <c r="AL29" s="174">
        <v>8.7413282544966311</v>
      </c>
      <c r="AM29" s="174">
        <v>8.7820194170545385</v>
      </c>
      <c r="AN29" s="174">
        <v>8.8293886953768883</v>
      </c>
      <c r="AO29" s="175">
        <v>8.8276039332310337</v>
      </c>
      <c r="AP29" s="174">
        <v>8.6933922316628198</v>
      </c>
      <c r="AQ29" s="174">
        <v>8.6472889553146572</v>
      </c>
      <c r="AR29" s="174">
        <v>8.7561671073932601</v>
      </c>
      <c r="AS29" s="77">
        <v>8.7549244747833157</v>
      </c>
      <c r="AT29" s="77">
        <v>8.7129431922885132</v>
      </c>
      <c r="AU29" s="174">
        <v>8.6881587860762242</v>
      </c>
      <c r="AV29" s="174">
        <v>8.6817115828117384</v>
      </c>
    </row>
    <row r="30" spans="1:49" s="148" customFormat="1" ht="14.25">
      <c r="B30" s="15" t="s">
        <v>256</v>
      </c>
      <c r="C30" s="77">
        <v>23.3</v>
      </c>
      <c r="D30" s="77">
        <v>22.5</v>
      </c>
      <c r="E30" s="77">
        <v>22.2</v>
      </c>
      <c r="F30" s="77">
        <v>22.2</v>
      </c>
      <c r="G30" s="77">
        <v>22.6</v>
      </c>
      <c r="H30" s="77">
        <v>22.5</v>
      </c>
      <c r="I30" s="77">
        <v>22.9</v>
      </c>
      <c r="J30" s="77">
        <v>22.348021096777273</v>
      </c>
      <c r="K30" s="77">
        <v>22.279404197457307</v>
      </c>
      <c r="L30" s="77">
        <v>21.840962796550368</v>
      </c>
      <c r="M30" s="77">
        <v>21.718238367461705</v>
      </c>
      <c r="N30" s="77">
        <v>21.562440501709979</v>
      </c>
      <c r="O30" s="77">
        <v>22.60633290642188</v>
      </c>
      <c r="P30" s="77">
        <v>23.198085567016797</v>
      </c>
      <c r="Q30" s="77">
        <v>22.853728508129436</v>
      </c>
      <c r="R30" s="77">
        <v>22.663419825258956</v>
      </c>
      <c r="S30" s="77">
        <v>22.224255370779201</v>
      </c>
      <c r="T30" s="77">
        <v>22.388290354493108</v>
      </c>
      <c r="U30" s="77">
        <v>23.260569196541933</v>
      </c>
      <c r="V30" s="77">
        <v>23.077976102213277</v>
      </c>
      <c r="W30" s="77">
        <v>22.964853309001477</v>
      </c>
      <c r="X30" s="77">
        <v>22.92872316487847</v>
      </c>
      <c r="Y30" s="77">
        <v>23.456456958930307</v>
      </c>
      <c r="Z30" s="77">
        <v>24.114341255192549</v>
      </c>
      <c r="AA30" s="77">
        <v>24.308583436944282</v>
      </c>
      <c r="AB30" s="77">
        <v>24.64363934176443</v>
      </c>
      <c r="AC30" s="77">
        <v>24.264258631092133</v>
      </c>
      <c r="AD30" s="77">
        <v>24.309416585106465</v>
      </c>
      <c r="AE30" s="77">
        <v>24.145371604424714</v>
      </c>
      <c r="AF30" s="77">
        <v>24.145371604424714</v>
      </c>
      <c r="AG30" s="77">
        <v>23.633679014591777</v>
      </c>
      <c r="AH30" s="77">
        <v>23.822029389228312</v>
      </c>
      <c r="AI30" s="77">
        <v>23.971411553393711</v>
      </c>
      <c r="AJ30" s="15"/>
      <c r="AK30" s="77">
        <v>23.88045807641322</v>
      </c>
      <c r="AL30" s="77">
        <v>24.220117828201644</v>
      </c>
      <c r="AM30" s="77">
        <v>24.236904097704361</v>
      </c>
      <c r="AN30" s="77">
        <v>24.391604090363519</v>
      </c>
      <c r="AO30" s="77">
        <v>24.264368192428883</v>
      </c>
      <c r="AP30" s="173">
        <v>24.327760502784564</v>
      </c>
      <c r="AQ30" s="77">
        <v>24.454686078806773</v>
      </c>
      <c r="AR30" s="77">
        <v>24.343836009259064</v>
      </c>
      <c r="AS30" s="77">
        <v>24.415176640480002</v>
      </c>
      <c r="AT30" s="77">
        <v>24.424507311488387</v>
      </c>
      <c r="AU30" s="173">
        <v>24.123639530948623</v>
      </c>
      <c r="AV30" s="77">
        <v>24.076952708755439</v>
      </c>
    </row>
    <row r="31" spans="1:49">
      <c r="A31" s="147"/>
      <c r="B31" s="95" t="s">
        <v>233</v>
      </c>
      <c r="C31" s="160">
        <v>12</v>
      </c>
      <c r="D31" s="160">
        <v>11.6</v>
      </c>
      <c r="E31" s="160">
        <v>13</v>
      </c>
      <c r="F31" s="160">
        <v>13.09</v>
      </c>
      <c r="G31" s="160">
        <v>13.26</v>
      </c>
      <c r="H31" s="160">
        <v>13.49</v>
      </c>
      <c r="I31" s="160">
        <v>13.4</v>
      </c>
      <c r="J31" s="160">
        <v>13.757141508054881</v>
      </c>
      <c r="K31" s="160">
        <v>13.882283001546018</v>
      </c>
      <c r="L31" s="160">
        <v>13.976085323647204</v>
      </c>
      <c r="M31" s="160">
        <v>14.009802121574774</v>
      </c>
      <c r="N31" s="160">
        <v>14.091831873628502</v>
      </c>
      <c r="O31" s="160">
        <v>14.104895269336126</v>
      </c>
      <c r="P31" s="160">
        <v>14.335395973746781</v>
      </c>
      <c r="Q31" s="160">
        <v>14.904692031664428</v>
      </c>
      <c r="R31" s="160">
        <v>15.653857657317225</v>
      </c>
      <c r="S31" s="160">
        <v>15.891796164718157</v>
      </c>
      <c r="T31" s="160">
        <v>15.899231606589453</v>
      </c>
      <c r="U31" s="160">
        <v>16.541584367669383</v>
      </c>
      <c r="V31" s="160">
        <v>16.331360698065904</v>
      </c>
      <c r="W31" s="160">
        <v>16.835124880885488</v>
      </c>
      <c r="X31" s="160">
        <v>16.396150986245175</v>
      </c>
      <c r="Y31" s="160">
        <v>16.99542064971828</v>
      </c>
      <c r="Z31" s="160">
        <v>17.819437471041351</v>
      </c>
      <c r="AA31" s="160">
        <v>17.246511791127013</v>
      </c>
      <c r="AB31" s="160">
        <v>17.931492691380594</v>
      </c>
      <c r="AC31" s="160">
        <v>17.405559267986163</v>
      </c>
      <c r="AD31" s="160">
        <v>17.456615828962509</v>
      </c>
      <c r="AE31" s="160">
        <v>16.917853390425801</v>
      </c>
      <c r="AF31" s="160">
        <v>16.917853390425801</v>
      </c>
      <c r="AG31" s="160">
        <v>18.487432165724393</v>
      </c>
      <c r="AH31" s="160">
        <v>18.331560728245794</v>
      </c>
      <c r="AI31" s="160">
        <v>17.731268272345744</v>
      </c>
      <c r="AJ31" s="160"/>
      <c r="AK31" s="160">
        <v>17.269920362209664</v>
      </c>
      <c r="AL31" s="160">
        <v>18.186610209977257</v>
      </c>
      <c r="AM31" s="160">
        <v>17.721698504223951</v>
      </c>
      <c r="AN31" s="160">
        <v>18.889581052214165</v>
      </c>
      <c r="AO31" s="160">
        <v>18.048956625210312</v>
      </c>
      <c r="AP31" s="160">
        <v>17.424068863110797</v>
      </c>
      <c r="AQ31" s="160">
        <v>17.749390363945377</v>
      </c>
      <c r="AR31" s="160">
        <v>17.573042148697418</v>
      </c>
      <c r="AS31" s="160">
        <v>18.307064700157387</v>
      </c>
      <c r="AT31" s="160">
        <v>17.768507903520447</v>
      </c>
      <c r="AU31" s="160">
        <v>17.746141830834912</v>
      </c>
      <c r="AV31" s="160">
        <v>17.7194511298277</v>
      </c>
    </row>
    <row r="32" spans="1:49" ht="12" customHeight="1">
      <c r="A32" s="147"/>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3"/>
      <c r="AK32" s="150"/>
      <c r="AL32" s="150"/>
      <c r="AM32" s="150"/>
      <c r="AN32" s="150"/>
      <c r="AO32" s="150"/>
      <c r="AP32" s="150"/>
      <c r="AQ32" s="150"/>
      <c r="AR32" s="150"/>
      <c r="AS32" s="150"/>
      <c r="AT32" s="150"/>
      <c r="AU32" s="150"/>
      <c r="AV32" s="150"/>
    </row>
    <row r="33" spans="2:146" s="148" customFormat="1">
      <c r="B33" s="177" t="s">
        <v>264</v>
      </c>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9"/>
      <c r="AJ33" s="15"/>
      <c r="AK33" s="178"/>
      <c r="AL33" s="178"/>
      <c r="AM33" s="178"/>
      <c r="AN33" s="178"/>
      <c r="AO33" s="179"/>
      <c r="AP33" s="178"/>
      <c r="AQ33" s="178"/>
      <c r="AR33" s="178"/>
      <c r="AS33" s="178"/>
      <c r="AT33" s="179"/>
      <c r="AU33" s="178"/>
      <c r="AV33" s="178"/>
    </row>
    <row r="34" spans="2:146" s="148" customFormat="1">
      <c r="B34" s="177" t="s">
        <v>249</v>
      </c>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80"/>
      <c r="AJ34" s="15"/>
      <c r="AK34" s="178"/>
      <c r="AL34" s="178"/>
      <c r="AM34" s="178"/>
      <c r="AN34" s="178"/>
      <c r="AO34" s="180"/>
      <c r="AP34" s="178"/>
      <c r="AQ34" s="178"/>
      <c r="AR34" s="178"/>
      <c r="AS34" s="178"/>
      <c r="AT34" s="180"/>
      <c r="AU34" s="178"/>
      <c r="AV34" s="178"/>
    </row>
    <row r="35" spans="2:146" s="148" customFormat="1" ht="36">
      <c r="B35" s="181" t="s">
        <v>252</v>
      </c>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5"/>
      <c r="AK35" s="182"/>
      <c r="AL35" s="182"/>
      <c r="AM35" s="182"/>
      <c r="AN35" s="182"/>
      <c r="AO35" s="182"/>
      <c r="AP35" s="182"/>
      <c r="AQ35" s="182"/>
      <c r="AR35" s="182"/>
      <c r="AS35" s="182"/>
      <c r="AT35" s="182"/>
      <c r="AU35" s="182"/>
      <c r="AV35" s="182"/>
    </row>
    <row r="36" spans="2:146" s="148" customFormat="1" ht="36">
      <c r="B36" s="181" t="s">
        <v>253</v>
      </c>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5"/>
      <c r="AK36" s="182"/>
      <c r="AL36" s="182"/>
      <c r="AM36" s="182"/>
      <c r="AN36" s="182"/>
      <c r="AO36" s="182"/>
      <c r="AP36" s="182"/>
      <c r="AQ36" s="182"/>
      <c r="AR36" s="182"/>
      <c r="AS36" s="182"/>
      <c r="AT36" s="182"/>
      <c r="AU36" s="182"/>
      <c r="AV36" s="182"/>
      <c r="EP36" s="183"/>
    </row>
    <row r="37" spans="2:146" s="148" customFormat="1">
      <c r="B37" s="181" t="s">
        <v>254</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5"/>
      <c r="AK37" s="182"/>
      <c r="AL37" s="182"/>
      <c r="AM37" s="182"/>
      <c r="AN37" s="182"/>
      <c r="AO37" s="182"/>
      <c r="AP37" s="182"/>
      <c r="AQ37" s="182"/>
      <c r="AR37" s="182"/>
      <c r="AS37" s="182"/>
      <c r="AT37" s="182"/>
      <c r="AU37" s="182"/>
      <c r="AV37" s="182"/>
    </row>
    <row r="38" spans="2:146" s="148" customFormat="1">
      <c r="B38" s="181" t="s">
        <v>255</v>
      </c>
      <c r="E38" s="22"/>
      <c r="AJ38" s="15"/>
    </row>
    <row r="39" spans="2:146">
      <c r="B39" s="147"/>
      <c r="E39" s="22"/>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G39" s="147"/>
      <c r="AH39" s="147"/>
      <c r="AI39" s="147"/>
      <c r="AJ39" s="153"/>
      <c r="AK39" s="147"/>
      <c r="AL39" s="147"/>
      <c r="AM39" s="147"/>
      <c r="AN39" s="147"/>
      <c r="AO39" s="147"/>
      <c r="AP39" s="147"/>
      <c r="AQ39" s="147"/>
      <c r="AR39" s="147"/>
      <c r="AS39" s="147"/>
      <c r="AT39" s="147"/>
      <c r="AW39" s="147"/>
      <c r="AX39" s="147"/>
      <c r="AY39" s="147"/>
      <c r="AZ39" s="147"/>
      <c r="BA39" s="147"/>
      <c r="BB39" s="147"/>
      <c r="BC39" s="147"/>
      <c r="BD39" s="147"/>
      <c r="BE39" s="147"/>
      <c r="BF39" s="147"/>
      <c r="BG39" s="147"/>
      <c r="BH39" s="147"/>
      <c r="BI39" s="147"/>
      <c r="BJ39" s="147"/>
      <c r="BK39" s="147"/>
      <c r="BL39" s="147"/>
      <c r="BM39" s="147"/>
      <c r="BN39" s="147"/>
      <c r="BO39" s="147"/>
      <c r="BP39" s="147"/>
      <c r="BQ39" s="147"/>
      <c r="BR39" s="147"/>
      <c r="BS39" s="147"/>
      <c r="BT39" s="147"/>
      <c r="BU39" s="147"/>
      <c r="BV39" s="147"/>
      <c r="BW39" s="147"/>
      <c r="BX39" s="147"/>
      <c r="BY39" s="147"/>
      <c r="BZ39" s="147"/>
      <c r="CA39" s="147"/>
      <c r="CB39" s="147"/>
      <c r="CC39" s="147"/>
      <c r="CD39" s="147"/>
      <c r="CE39" s="147"/>
      <c r="CF39" s="147"/>
      <c r="CG39" s="147"/>
      <c r="CH39" s="147"/>
      <c r="CI39" s="147"/>
      <c r="CJ39" s="147"/>
      <c r="CK39" s="147"/>
      <c r="CL39" s="147"/>
      <c r="CM39" s="147"/>
      <c r="CN39" s="147"/>
      <c r="CO39" s="147"/>
      <c r="CP39" s="147"/>
      <c r="CQ39" s="147"/>
      <c r="CR39" s="147"/>
      <c r="CS39" s="147"/>
      <c r="CT39" s="147"/>
      <c r="CU39" s="147"/>
      <c r="CV39" s="147"/>
      <c r="CW39" s="147"/>
      <c r="CX39" s="147"/>
      <c r="CY39" s="147"/>
      <c r="CZ39" s="147"/>
      <c r="DA39" s="147"/>
      <c r="DB39" s="147"/>
      <c r="DC39" s="147"/>
      <c r="DD39" s="147"/>
      <c r="DE39" s="147"/>
      <c r="DF39" s="147"/>
      <c r="DG39" s="147"/>
      <c r="DH39" s="147"/>
      <c r="DI39" s="147"/>
      <c r="DJ39" s="147"/>
      <c r="DK39" s="147"/>
      <c r="DL39" s="147"/>
      <c r="DM39" s="147"/>
      <c r="DN39" s="147"/>
      <c r="DO39" s="147"/>
      <c r="DP39" s="147"/>
      <c r="DQ39" s="147"/>
      <c r="DR39" s="147"/>
      <c r="DS39" s="147"/>
      <c r="DT39" s="147"/>
      <c r="DU39" s="147"/>
      <c r="DV39" s="147"/>
      <c r="DW39" s="147"/>
      <c r="DX39" s="147"/>
      <c r="DY39" s="147"/>
      <c r="DZ39" s="147"/>
      <c r="EA39" s="147"/>
      <c r="EB39" s="147"/>
      <c r="EC39" s="147"/>
      <c r="ED39" s="147"/>
      <c r="EE39" s="147"/>
      <c r="EF39" s="147"/>
      <c r="EG39" s="147"/>
      <c r="EH39" s="147"/>
      <c r="EI39" s="147"/>
      <c r="EJ39" s="147"/>
      <c r="EK39" s="147"/>
      <c r="EL39" s="147"/>
      <c r="EM39" s="147"/>
      <c r="EN39" s="147"/>
      <c r="EO39" s="147"/>
      <c r="EP39" s="147"/>
    </row>
  </sheetData>
  <mergeCells count="1">
    <mergeCell ref="J5:M5"/>
  </mergeCells>
  <pageMargins left="0.7" right="0.7" top="0.75" bottom="0.75" header="0.3" footer="0.3"/>
  <pageSetup paperSize="9" scale="67" orientation="landscape" r:id="rId1"/>
  <customProperties>
    <customPr name="layoutContexts" r:id="rId2"/>
    <customPr name="SaveUndoMode" r:id="rId3"/>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Cover</vt:lpstr>
      <vt:lpstr>Disclaimer</vt:lpstr>
      <vt:lpstr>Definitions</vt:lpstr>
      <vt:lpstr>Income Statement</vt:lpstr>
      <vt:lpstr>Balance Sheet</vt:lpstr>
      <vt:lpstr>Cash Flow Statement</vt:lpstr>
      <vt:lpstr>Capital Expenditures</vt:lpstr>
      <vt:lpstr>Operating Data</vt:lpstr>
      <vt:lpstr>'Balance Sheet'!Druckbereich</vt:lpstr>
      <vt:lpstr>'Capital Expenditures'!Druckbereich</vt:lpstr>
      <vt:lpstr>'Cash Flow Statement'!Druckbereich</vt:lpstr>
      <vt:lpstr>Cover!Druckbereich</vt:lpstr>
      <vt:lpstr>Definitions!Druckbereich</vt:lpstr>
      <vt:lpstr>Disclaimer!Druckbereich</vt:lpstr>
      <vt:lpstr>'Income Statement'!Druckbereich</vt:lpstr>
      <vt:lpstr>'Operating Data'!Druckbereich</vt:lpstr>
      <vt:lpstr>'Income Statement'!Drucktitel</vt:lpstr>
    </vt:vector>
  </TitlesOfParts>
  <Manager/>
  <Company>JPMorgan Chase and 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Mishenin</dc:creator>
  <cp:keywords/>
  <dc:description/>
  <cp:lastModifiedBy>Ebert, Manuel</cp:lastModifiedBy>
  <cp:revision/>
  <dcterms:created xsi:type="dcterms:W3CDTF">2014-07-30T17:05:09Z</dcterms:created>
  <dcterms:modified xsi:type="dcterms:W3CDTF">2021-08-26T05:49:00Z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2016-08-01T16:13:30Z</vt:filetime>
  </property>
</Properties>
</file>